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thumbnail" Target="docProps/thumbnail.wmf" /><Relationship Id="rId3" Type="http://schemas.openxmlformats.org/package/2006/relationships/metadata/core-properties" Target="docProps/core.xml" /><Relationship Id="rId4" Type="http://schemas.openxmlformats.org/officeDocument/2006/relationships/extended-properties" Target="docProps/app.xml" /><Relationship Id="rId5"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98" yWindow="-98" windowWidth="20715" windowHeight="13155" firstSheet="1" activeTab="2"/>
  </bookViews>
  <sheets>
    <sheet name="★関数用" sheetId="5" state="hidden" r:id="rId1"/>
    <sheet name="消費エネルギー" sheetId="4" r:id="rId2"/>
    <sheet name="APF" sheetId="3" r:id="rId3"/>
  </sheets>
  <definedNames>
    <definedName name="_xlnm.Print_Area" localSheetId="1">消費エネルギー!$A$1:$J$27</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<sst xmlns="http://schemas.openxmlformats.org/spreadsheetml/2006/main" xmlns:r="http://schemas.openxmlformats.org/officeDocument/2006/relationships" count="79" uniqueCount="79">
  <si>
    <t>CO2削減効果
※▲30％以上であること</t>
    <rPh sb="3" eb="7">
      <t>サクゲンコウカ</t>
    </rPh>
    <rPh sb="13" eb="15">
      <t>イジョウ</t>
    </rPh>
    <phoneticPr fontId="1"/>
  </si>
  <si>
    <t>既存機器</t>
  </si>
  <si>
    <t>LPG
(体積ベース)</t>
    <rPh sb="5" eb="7">
      <t>タイセキ</t>
    </rPh>
    <phoneticPr fontId="1"/>
  </si>
  <si>
    <t>暖房</t>
    <rPh sb="0" eb="2">
      <t>ダンボウ</t>
    </rPh>
    <phoneticPr fontId="1"/>
  </si>
  <si>
    <t>燃料消費量</t>
    <rPh sb="0" eb="5">
      <t>ネンリョウショウヒリョウ</t>
    </rPh>
    <phoneticPr fontId="1"/>
  </si>
  <si>
    <t>排出係数</t>
    <rPh sb="0" eb="4">
      <t>ハイシュツケイスウ</t>
    </rPh>
    <phoneticPr fontId="1"/>
  </si>
  <si>
    <t>LPG（体積ベース）※4</t>
    <rPh sb="4" eb="6">
      <t>タイセキ</t>
    </rPh>
    <phoneticPr fontId="1"/>
  </si>
  <si>
    <r>
      <t>kg‐CO</t>
    </r>
    <r>
      <rPr>
        <vertAlign val="subscript"/>
        <sz val="12"/>
        <color theme="1"/>
        <rFont val="BIZ UDPゴシック"/>
      </rPr>
      <t>2</t>
    </r>
    <r>
      <rPr>
        <sz val="12"/>
        <color theme="1"/>
        <rFont val="BIZ UDPゴシック"/>
      </rPr>
      <t>/h　D</t>
    </r>
  </si>
  <si>
    <t>LPG（体積）</t>
  </si>
  <si>
    <t>冷房</t>
    <rPh sb="0" eb="2">
      <t>レイボウ</t>
    </rPh>
    <phoneticPr fontId="1"/>
  </si>
  <si>
    <t>自動計算</t>
    <rPh sb="0" eb="2">
      <t>ジドウ</t>
    </rPh>
    <rPh sb="2" eb="4">
      <t>ケイサン</t>
    </rPh>
    <phoneticPr fontId="1"/>
  </si>
  <si>
    <t>※黄色のセルに必要事項を入力してください。</t>
    <rPh sb="1" eb="3">
      <t>キイロ</t>
    </rPh>
    <rPh sb="7" eb="9">
      <t>ヒツヨウ</t>
    </rPh>
    <rPh sb="9" eb="11">
      <t>ジコウ</t>
    </rPh>
    <rPh sb="12" eb="14">
      <t>ニュウリョク</t>
    </rPh>
    <phoneticPr fontId="1"/>
  </si>
  <si>
    <t>kg/ｈ</t>
  </si>
  <si>
    <t>LPG
(重量ベース)</t>
    <rPh sb="5" eb="7">
      <t>ジュウリョウ</t>
    </rPh>
    <phoneticPr fontId="1"/>
  </si>
  <si>
    <t>ガス式</t>
    <rPh sb="2" eb="3">
      <t>シキ</t>
    </rPh>
    <phoneticPr fontId="1"/>
  </si>
  <si>
    <t>例：空調機器の新旧比較</t>
    <rPh sb="0" eb="1">
      <t>レイ</t>
    </rPh>
    <rPh sb="2" eb="6">
      <t>クウチョウキキ</t>
    </rPh>
    <rPh sb="7" eb="11">
      <t>シンキュウヒカク</t>
    </rPh>
    <phoneticPr fontId="1"/>
  </si>
  <si>
    <t>都市ガス</t>
    <rPh sb="0" eb="2">
      <t>トシ</t>
    </rPh>
    <phoneticPr fontId="1"/>
  </si>
  <si>
    <t>設置時期：2005年～2012年</t>
    <rPh sb="0" eb="2">
      <t>せっち</t>
    </rPh>
    <rPh sb="2" eb="4">
      <t>じき</t>
    </rPh>
    <rPh sb="9" eb="10">
      <t>ねん</t>
    </rPh>
    <rPh sb="15" eb="16">
      <t>ねん</t>
    </rPh>
    <phoneticPr fontId="9" type="Hiragana"/>
  </si>
  <si>
    <t>定格消費電力</t>
    <rPh sb="0" eb="2">
      <t>テイカク</t>
    </rPh>
    <rPh sb="2" eb="4">
      <t>ショウヒ</t>
    </rPh>
    <rPh sb="4" eb="6">
      <t>デンリョク</t>
    </rPh>
    <phoneticPr fontId="1"/>
  </si>
  <si>
    <t>電気式</t>
    <rPh sb="0" eb="3">
      <t>デンキシキ</t>
    </rPh>
    <phoneticPr fontId="1"/>
  </si>
  <si>
    <t>自動計算</t>
    <rPh sb="0" eb="4">
      <t>じど</t>
    </rPh>
    <phoneticPr fontId="9" type="Hiragana"/>
  </si>
  <si>
    <t>LPG（重量ベース） ※3</t>
    <rPh sb="4" eb="6">
      <t>ジュウリョウ</t>
    </rPh>
    <phoneticPr fontId="1"/>
  </si>
  <si>
    <t>メーカー型番</t>
    <rPh sb="4" eb="6">
      <t>カタバン</t>
    </rPh>
    <phoneticPr fontId="1"/>
  </si>
  <si>
    <t>※　計算で使用する数値についてはメーカーや取扱業者等にご相談ください。</t>
    <rPh sb="2" eb="4">
      <t>ケイサン</t>
    </rPh>
    <rPh sb="5" eb="7">
      <t>シヨウ</t>
    </rPh>
    <rPh sb="9" eb="11">
      <t>スウチ</t>
    </rPh>
    <rPh sb="21" eb="25">
      <t>トリアツカイギョウシャ</t>
    </rPh>
    <rPh sb="25" eb="26">
      <t>ナド</t>
    </rPh>
    <rPh sb="28" eb="30">
      <t>ソウダン</t>
    </rPh>
    <phoneticPr fontId="1"/>
  </si>
  <si>
    <t>排出係数※１</t>
    <rPh sb="0" eb="4">
      <t>ハイシュツケイスウ</t>
    </rPh>
    <phoneticPr fontId="1"/>
  </si>
  <si>
    <r>
      <t xml:space="preserve">CO2削減効果
</t>
    </r>
    <r>
      <rPr>
        <u/>
        <sz val="12"/>
        <color rgb="FFFF0000"/>
        <rFont val="BIZ UDPゴシック"/>
      </rPr>
      <t>※冷房・暖房それぞれ
▲30％以上であること</t>
    </r>
    <rPh sb="3" eb="7">
      <t>サクゲンコウカ</t>
    </rPh>
    <phoneticPr fontId="1"/>
  </si>
  <si>
    <t>※　使用日数や使用時間の制限等の運用の変更による削減効果はここでは含みません。</t>
    <rPh sb="2" eb="6">
      <t>シヨウニッスウ</t>
    </rPh>
    <rPh sb="7" eb="11">
      <t>シヨウジカン</t>
    </rPh>
    <rPh sb="12" eb="14">
      <t>セイゲン</t>
    </rPh>
    <rPh sb="14" eb="15">
      <t>トウ</t>
    </rPh>
    <rPh sb="16" eb="18">
      <t>ウンヨウ</t>
    </rPh>
    <rPh sb="19" eb="21">
      <t>ヘンコウ</t>
    </rPh>
    <rPh sb="24" eb="28">
      <t>サクゲンコウカ</t>
    </rPh>
    <rPh sb="33" eb="34">
      <t>フク</t>
    </rPh>
    <phoneticPr fontId="1"/>
  </si>
  <si>
    <r>
      <t>CO</t>
    </r>
    <r>
      <rPr>
        <vertAlign val="subscript"/>
        <sz val="12"/>
        <color theme="1"/>
        <rFont val="BIZ UDPゴシック"/>
      </rPr>
      <t>2</t>
    </r>
    <r>
      <rPr>
        <sz val="12"/>
        <color theme="1"/>
        <rFont val="BIZ UDPゴシック"/>
      </rPr>
      <t>排出量</t>
    </r>
    <rPh sb="3" eb="6">
      <t>ハイシュツリョウ</t>
    </rPh>
    <phoneticPr fontId="1"/>
  </si>
  <si>
    <t>kW</t>
  </si>
  <si>
    <r>
      <t>kg‐CO</t>
    </r>
    <r>
      <rPr>
        <vertAlign val="subscript"/>
        <sz val="12"/>
        <color theme="1"/>
        <rFont val="BIZ UDPゴシック"/>
      </rPr>
      <t>2</t>
    </r>
    <r>
      <rPr>
        <sz val="12"/>
        <color theme="1"/>
        <rFont val="BIZ UDPゴシック"/>
      </rPr>
      <t>/kWh</t>
    </r>
  </si>
  <si>
    <t>入替後機器</t>
  </si>
  <si>
    <t>前</t>
  </si>
  <si>
    <t>※3　プロパンの排出係数について、環境省　温室効果ガス排出量算定・報告・公表制度の排出係数一覧を使用しています。</t>
  </si>
  <si>
    <t>※1　電力排出係数について、募集開始時直近の中部電力の調整後排出係数を使用しています。</t>
    <rPh sb="3" eb="9">
      <t>デンリョクハイシュツケイスウ</t>
    </rPh>
    <rPh sb="14" eb="16">
      <t>ボシュウ</t>
    </rPh>
    <rPh sb="16" eb="18">
      <t>カイシ</t>
    </rPh>
    <rPh sb="18" eb="19">
      <t>ジ</t>
    </rPh>
    <rPh sb="19" eb="21">
      <t>チョッキン</t>
    </rPh>
    <rPh sb="22" eb="24">
      <t>チュウブ</t>
    </rPh>
    <rPh sb="24" eb="26">
      <t>デンリョク</t>
    </rPh>
    <rPh sb="27" eb="30">
      <t>チョウセイゴ</t>
    </rPh>
    <rPh sb="35" eb="37">
      <t>シヨウ</t>
    </rPh>
    <phoneticPr fontId="1"/>
  </si>
  <si>
    <t>台数</t>
    <rPh sb="0" eb="2">
      <t>だいすう</t>
    </rPh>
    <phoneticPr fontId="9" type="Hiragana"/>
  </si>
  <si>
    <t>kwh</t>
  </si>
  <si>
    <t>％</t>
  </si>
  <si>
    <r>
      <t>既設の空調機器に対して30%省CO</t>
    </r>
    <r>
      <rPr>
        <vertAlign val="subscript"/>
        <sz val="12"/>
        <color auto="1"/>
        <rFont val="BIZ UDPゴシック"/>
      </rPr>
      <t>2</t>
    </r>
    <r>
      <rPr>
        <sz val="12"/>
        <color auto="1"/>
        <rFont val="BIZ UDPゴシック"/>
      </rPr>
      <t>効果が得られることが分かる資料（例②：APF比較）</t>
    </r>
    <rPh sb="34" eb="35">
      <t>レイ</t>
    </rPh>
    <rPh sb="40" eb="42">
      <t>ヒカク</t>
    </rPh>
    <phoneticPr fontId="1"/>
  </si>
  <si>
    <t>冷房</t>
  </si>
  <si>
    <t>暖房</t>
  </si>
  <si>
    <t>電気</t>
  </si>
  <si>
    <t>都市</t>
  </si>
  <si>
    <t>●空調機器用</t>
    <rPh sb="1" eb="3">
      <t>クウチョウ</t>
    </rPh>
    <rPh sb="3" eb="5">
      <t>キキ</t>
    </rPh>
    <rPh sb="5" eb="6">
      <t>ヨウ</t>
    </rPh>
    <phoneticPr fontId="1"/>
  </si>
  <si>
    <t>後</t>
  </si>
  <si>
    <t>経過年数</t>
    <rPh sb="0" eb="4">
      <t>けいかね</t>
    </rPh>
    <phoneticPr fontId="9" type="Hiragana"/>
  </si>
  <si>
    <t>冷房能力</t>
    <rPh sb="0" eb="2">
      <t>れいぼう</t>
    </rPh>
    <rPh sb="2" eb="4">
      <t>のうりょく</t>
    </rPh>
    <phoneticPr fontId="9" type="Hiragana"/>
  </si>
  <si>
    <r>
      <t>Nm</t>
    </r>
    <r>
      <rPr>
        <vertAlign val="superscript"/>
        <sz val="12"/>
        <color theme="1"/>
        <rFont val="BIZ UDPゴシック"/>
      </rPr>
      <t>３</t>
    </r>
    <r>
      <rPr>
        <sz val="12"/>
        <color theme="1"/>
        <rFont val="BIZ UDPゴシック"/>
      </rPr>
      <t>/h</t>
    </r>
  </si>
  <si>
    <t>年</t>
    <rPh sb="0" eb="1">
      <t>ねん</t>
    </rPh>
    <phoneticPr fontId="9" type="Hiragana"/>
  </si>
  <si>
    <t>冷房
（B-A）/A</t>
    <rPh sb="0" eb="2">
      <t>レイボウ</t>
    </rPh>
    <phoneticPr fontId="1"/>
  </si>
  <si>
    <r>
      <t>kg‐CO</t>
    </r>
    <r>
      <rPr>
        <vertAlign val="subscript"/>
        <sz val="12"/>
        <color theme="1"/>
        <rFont val="BIZ UDPゴシック"/>
      </rPr>
      <t>2</t>
    </r>
    <r>
      <rPr>
        <sz val="12"/>
        <color theme="1"/>
        <rFont val="BIZ UDPゴシック"/>
      </rPr>
      <t>/Nm</t>
    </r>
    <r>
      <rPr>
        <vertAlign val="superscript"/>
        <sz val="12"/>
        <color theme="1"/>
        <rFont val="BIZ UDPゴシック"/>
      </rPr>
      <t>３</t>
    </r>
  </si>
  <si>
    <r>
      <t>kg‐CO</t>
    </r>
    <r>
      <rPr>
        <vertAlign val="subscript"/>
        <sz val="12"/>
        <color theme="1"/>
        <rFont val="BIZ UDPゴシック"/>
      </rPr>
      <t>2</t>
    </r>
    <r>
      <rPr>
        <sz val="12"/>
        <color theme="1"/>
        <rFont val="BIZ UDPゴシック"/>
      </rPr>
      <t>/kg</t>
    </r>
  </si>
  <si>
    <t>※2　都市ガスの排出係数について、環境省　温室効果ガス排出量算定・報告・公表制度の排出係数一覧を使用しています。</t>
    <rPh sb="3" eb="5">
      <t>トシ</t>
    </rPh>
    <rPh sb="8" eb="10">
      <t>ハイシュツ</t>
    </rPh>
    <rPh sb="10" eb="12">
      <t>ケイスウ</t>
    </rPh>
    <rPh sb="17" eb="20">
      <t>カンキョウショウ</t>
    </rPh>
    <rPh sb="21" eb="25">
      <t>オンシツコウカ</t>
    </rPh>
    <rPh sb="27" eb="29">
      <t>ハイシュツ</t>
    </rPh>
    <rPh sb="29" eb="30">
      <t>リョウ</t>
    </rPh>
    <rPh sb="30" eb="32">
      <t>サンテイ</t>
    </rPh>
    <rPh sb="33" eb="35">
      <t>ホウコク</t>
    </rPh>
    <rPh sb="36" eb="38">
      <t>コウヒョウ</t>
    </rPh>
    <rPh sb="38" eb="40">
      <t>セイド</t>
    </rPh>
    <rPh sb="41" eb="45">
      <t>ハイシュツケイスウ</t>
    </rPh>
    <rPh sb="45" eb="47">
      <t>イチラン</t>
    </rPh>
    <rPh sb="48" eb="50">
      <t>シヨウ</t>
    </rPh>
    <phoneticPr fontId="1"/>
  </si>
  <si>
    <r>
      <t>CO</t>
    </r>
    <r>
      <rPr>
        <vertAlign val="subscript"/>
        <sz val="12"/>
        <color theme="1"/>
        <rFont val="BIZ UDPゴシック"/>
      </rPr>
      <t>2</t>
    </r>
    <r>
      <rPr>
        <sz val="12"/>
        <color theme="1"/>
        <rFont val="BIZ UDPゴシック"/>
      </rPr>
      <t>排出量 
（消費電力量×排出係数）
又は（燃料消費量×排出係数）</t>
    </r>
    <rPh sb="3" eb="6">
      <t>ハイシュツリョウ</t>
    </rPh>
    <rPh sb="15" eb="19">
      <t>ハイシュツケイスウ</t>
    </rPh>
    <rPh sb="21" eb="22">
      <t>マタ</t>
    </rPh>
    <rPh sb="24" eb="29">
      <t>ネンリョウショウヒリョウ</t>
    </rPh>
    <rPh sb="30" eb="34">
      <t>ハイシュツケイスウ</t>
    </rPh>
    <phoneticPr fontId="1"/>
  </si>
  <si>
    <t>LPG（重量）</t>
  </si>
  <si>
    <r>
      <t>kg‐CO</t>
    </r>
    <r>
      <rPr>
        <vertAlign val="subscript"/>
        <sz val="12"/>
        <color theme="1"/>
        <rFont val="BIZ UDPゴシック"/>
      </rPr>
      <t>2</t>
    </r>
    <r>
      <rPr>
        <sz val="12"/>
        <color theme="1"/>
        <rFont val="BIZ UDPゴシック"/>
      </rPr>
      <t>/h　B</t>
    </r>
  </si>
  <si>
    <r>
      <t>kg‐CO</t>
    </r>
    <r>
      <rPr>
        <vertAlign val="subscript"/>
        <sz val="12"/>
        <color theme="1"/>
        <rFont val="BIZ UDPゴシック"/>
      </rPr>
      <t>2</t>
    </r>
    <r>
      <rPr>
        <sz val="12"/>
        <color theme="1"/>
        <rFont val="BIZ UDPゴシック"/>
      </rPr>
      <t>/h　C</t>
    </r>
  </si>
  <si>
    <r>
      <t>kg‐CO</t>
    </r>
    <r>
      <rPr>
        <vertAlign val="subscript"/>
        <sz val="12"/>
        <color theme="1"/>
        <rFont val="BIZ UDPゴシック"/>
      </rPr>
      <t>2</t>
    </r>
    <r>
      <rPr>
        <sz val="12"/>
        <color theme="1"/>
        <rFont val="BIZ UDPゴシック"/>
      </rPr>
      <t>/h　A</t>
    </r>
  </si>
  <si>
    <t>電力 ※1</t>
    <rPh sb="0" eb="2">
      <t>デンリョク</t>
    </rPh>
    <phoneticPr fontId="1"/>
  </si>
  <si>
    <t>期間消費電力量</t>
    <rPh sb="0" eb="2">
      <t>きかん</t>
    </rPh>
    <rPh sb="2" eb="4">
      <t>しょうひ</t>
    </rPh>
    <rPh sb="4" eb="7">
      <t>でん</t>
    </rPh>
    <phoneticPr fontId="9" type="Hiragana"/>
  </si>
  <si>
    <t>都市ガス ※2</t>
    <rPh sb="0" eb="2">
      <t>トシ</t>
    </rPh>
    <phoneticPr fontId="1"/>
  </si>
  <si>
    <t>暖房
（D-C）/C</t>
    <rPh sb="0" eb="2">
      <t>ダンボウ</t>
    </rPh>
    <phoneticPr fontId="1"/>
  </si>
  <si>
    <t>台</t>
    <rPh sb="0" eb="1">
      <t>だい</t>
    </rPh>
    <phoneticPr fontId="9" type="Hiragana"/>
  </si>
  <si>
    <t>APF（通年エネルギー消費効率）</t>
    <rPh sb="4" eb="6">
      <t>ツウネン</t>
    </rPh>
    <rPh sb="11" eb="13">
      <t>ショウヒ</t>
    </rPh>
    <rPh sb="13" eb="15">
      <t>コウリツ</t>
    </rPh>
    <phoneticPr fontId="1"/>
  </si>
  <si>
    <t>経過係数</t>
    <rPh sb="0" eb="4">
      <t>ケイカケ</t>
    </rPh>
    <phoneticPr fontId="1"/>
  </si>
  <si>
    <t>合計期間消費電力量</t>
    <rPh sb="0" eb="2">
      <t>ごうけい</t>
    </rPh>
    <rPh sb="2" eb="4">
      <t>きかん</t>
    </rPh>
    <rPh sb="4" eb="6">
      <t>しょうひ</t>
    </rPh>
    <rPh sb="6" eb="9">
      <t>でん</t>
    </rPh>
    <phoneticPr fontId="9" type="Hiragana"/>
  </si>
  <si>
    <t>自動計算</t>
    <rPh sb="0" eb="2">
      <t>じどう</t>
    </rPh>
    <rPh sb="2" eb="4">
      <t>けいさん</t>
    </rPh>
    <phoneticPr fontId="9" type="Hiragana"/>
  </si>
  <si>
    <t>※２　電力排出係数について、募集開始時直近の中部電力の調整後排出係数を使用しています。</t>
    <rPh sb="3" eb="9">
      <t>デンリョクハイシュツケイスウ</t>
    </rPh>
    <rPh sb="14" eb="16">
      <t>ボシュウ</t>
    </rPh>
    <rPh sb="16" eb="18">
      <t>カイシ</t>
    </rPh>
    <rPh sb="18" eb="19">
      <t>ジ</t>
    </rPh>
    <rPh sb="19" eb="21">
      <t>チョッキン</t>
    </rPh>
    <rPh sb="22" eb="24">
      <t>チュウブ</t>
    </rPh>
    <rPh sb="24" eb="26">
      <t>デンリョク</t>
    </rPh>
    <rPh sb="27" eb="30">
      <t>チョウセイゴ</t>
    </rPh>
    <rPh sb="35" eb="37">
      <t>シヨウ</t>
    </rPh>
    <phoneticPr fontId="1"/>
  </si>
  <si>
    <t>冷房能力（kw）</t>
    <rPh sb="0" eb="2">
      <t>れいぼう</t>
    </rPh>
    <rPh sb="2" eb="4">
      <t>のうりょく</t>
    </rPh>
    <phoneticPr fontId="9" type="Hiragana"/>
  </si>
  <si>
    <t>冷暖能力総和</t>
    <rPh sb="0" eb="2">
      <t>れいだん</t>
    </rPh>
    <rPh sb="2" eb="4">
      <t>のうりょく</t>
    </rPh>
    <rPh sb="4" eb="6">
      <t>そうわ</t>
    </rPh>
    <phoneticPr fontId="9" type="Hiragana"/>
  </si>
  <si>
    <t>※１　冷暖房能力総和について、設置時期によって基準が異なるため、以下を参考に入力をお願いします。</t>
    <rPh sb="3" eb="4">
      <t>れい</t>
    </rPh>
    <rPh sb="4" eb="6">
      <t>だんぼう</t>
    </rPh>
    <rPh sb="6" eb="8">
      <t>のうりょく</t>
    </rPh>
    <rPh sb="8" eb="10">
      <t>そうわ</t>
    </rPh>
    <rPh sb="15" eb="17">
      <t>せっち</t>
    </rPh>
    <rPh sb="17" eb="19">
      <t>じき</t>
    </rPh>
    <rPh sb="23" eb="25">
      <t>きじゅん</t>
    </rPh>
    <rPh sb="26" eb="27">
      <t>こと</t>
    </rPh>
    <rPh sb="32" eb="34">
      <t>いか</t>
    </rPh>
    <rPh sb="35" eb="37">
      <t>さんこう</t>
    </rPh>
    <rPh sb="38" eb="40">
      <t>にゅうりょく</t>
    </rPh>
    <rPh sb="42" eb="43">
      <t>ねが</t>
    </rPh>
    <phoneticPr fontId="9" type="Hiragana"/>
  </si>
  <si>
    <t>冷暖房能力総和　※１</t>
    <rPh sb="0" eb="1">
      <t>レイ</t>
    </rPh>
    <rPh sb="1" eb="3">
      <t>ダンボウ</t>
    </rPh>
    <rPh sb="3" eb="5">
      <t>ノウリョク</t>
    </rPh>
    <rPh sb="5" eb="7">
      <t>ソウワ</t>
    </rPh>
    <phoneticPr fontId="1"/>
  </si>
  <si>
    <t>設置時期：２０１３年～</t>
    <rPh sb="0" eb="2">
      <t>せっち</t>
    </rPh>
    <rPh sb="2" eb="4">
      <t>じき</t>
    </rPh>
    <rPh sb="9" eb="10">
      <t>ねん</t>
    </rPh>
    <phoneticPr fontId="9" type="Hiragana"/>
  </si>
  <si>
    <t>冷暖房能力総和（kwh）</t>
    <rPh sb="0" eb="3">
      <t>れいだんぼう</t>
    </rPh>
    <rPh sb="3" eb="5">
      <t>のうりょく</t>
    </rPh>
    <rPh sb="5" eb="7">
      <t>そうわ</t>
    </rPh>
    <phoneticPr fontId="9" type="Hiragana"/>
  </si>
  <si>
    <t>冷暖房</t>
    <rPh sb="0" eb="3">
      <t>レイダンボウ</t>
    </rPh>
    <phoneticPr fontId="1"/>
  </si>
  <si>
    <t>前</t>
    <rPh sb="0" eb="1">
      <t>マエ</t>
    </rPh>
    <phoneticPr fontId="1"/>
  </si>
  <si>
    <t>後</t>
    <rPh sb="0" eb="1">
      <t>ウシ</t>
    </rPh>
    <phoneticPr fontId="1"/>
  </si>
  <si>
    <t>電気</t>
    <rPh sb="0" eb="2">
      <t>デンキ</t>
    </rPh>
    <phoneticPr fontId="1"/>
  </si>
  <si>
    <r>
      <t>既設の空調機器に対して30%省CO</t>
    </r>
    <r>
      <rPr>
        <vertAlign val="subscript"/>
        <sz val="12"/>
        <color auto="1"/>
        <rFont val="BIZ UDPゴシック"/>
      </rPr>
      <t>2</t>
    </r>
    <r>
      <rPr>
        <sz val="12"/>
        <color auto="1"/>
        <rFont val="BIZ UDPゴシック"/>
      </rPr>
      <t>効果が得られることが分かる資料(例①：消費電力比較)</t>
    </r>
    <rPh sb="34" eb="35">
      <t>レイ</t>
    </rPh>
    <rPh sb="37" eb="39">
      <t>ショウヒ</t>
    </rPh>
    <rPh sb="39" eb="41">
      <t>デンリョク</t>
    </rPh>
    <rPh sb="41" eb="43">
      <t>ヒカク</t>
    </rPh>
    <phoneticPr fontId="1"/>
  </si>
  <si>
    <t>自動計算</t>
    <rPh sb="0" eb="4">
      <t>ジド</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</si>
</sst>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4">
    <numFmt numFmtId="176" formatCode="0.0;&quot;▲ &quot;0.0"/>
    <numFmt numFmtId="177" formatCode="#,##0.0;[Red]\-#,##0.0"/>
    <numFmt numFmtId="178" formatCode="#,##0.000;[Red]\-#,##0.000"/>
    <numFmt numFmtId="179" formatCode="0.0_ "/>
  </numFmts>
  <fonts count="12">
    <font>
      <sz val="11"/>
      <color theme="1"/>
      <name val="ＭＳ Ｐゴシック"/>
      <family val="3"/>
      <scheme val="minor"/>
    </font>
    <font>
      <sz val="6"/>
      <color auto="1"/>
      <name val="ＭＳ Ｐゴシック"/>
      <family val="3"/>
      <scheme val="minor"/>
    </font>
    <font>
      <sz val="12"/>
      <color theme="1"/>
      <name val="BIZ UDPゴシック"/>
      <family val="3"/>
    </font>
    <font>
      <sz val="12"/>
      <color auto="1"/>
      <name val="BIZ UDPゴシック"/>
      <family val="3"/>
    </font>
    <font>
      <b/>
      <u/>
      <sz val="12"/>
      <color rgb="FFFF0000"/>
      <name val="BIZ UDPゴシック"/>
      <family val="3"/>
    </font>
    <font>
      <sz val="11"/>
      <color theme="1"/>
      <name val="BIZ UDPゴシック"/>
      <family val="3"/>
    </font>
    <font>
      <sz val="14"/>
      <color theme="1"/>
      <name val="BIZ UDPゴシック"/>
      <family val="3"/>
    </font>
    <font>
      <sz val="14"/>
      <color auto="1"/>
      <name val="BIZ UDPゴシック"/>
      <family val="3"/>
    </font>
    <font>
      <sz val="11"/>
      <color theme="1"/>
      <name val="ＭＳ Ｐゴシック"/>
      <family val="3"/>
      <scheme val="minor"/>
    </font>
    <font>
      <sz val="6"/>
      <color auto="1"/>
      <name val="游ゴシック"/>
      <family val="3"/>
    </font>
    <font>
      <b/>
      <sz val="12"/>
      <color theme="1"/>
      <name val="BIZ UDPゴシック"/>
      <family val="3"/>
    </font>
    <font>
      <b/>
      <sz val="11"/>
      <color theme="1"/>
      <name val="BIZ UDPゴシック"/>
      <family val="3"/>
    </font>
  </fonts>
  <fills count="4">
    <fill>
      <patternFill patternType="none"/>
    </fill>
    <fill>
      <patternFill patternType="gray125"/>
    </fill>
    <fill>
      <patternFill patternType="solid">
        <fgColor rgb="FFFFFF00"/>
        <bgColor indexed="64"/>
      </patternFill>
    </fill>
    <fill>
      <patternFill patternType="solid">
        <fgColor theme="4" tint="0.6"/>
        <bgColor indexed="64"/>
      </patternFill>
    </fill>
  </fills>
  <borders count="41">
    <border>
      <left/>
      <right/>
      <top/>
      <bottom/>
      <diagonal/>
    </border>
    <border diagonalDown="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ck">
        <color auto="1"/>
      </left>
      <right style="thin">
        <color auto="1"/>
      </right>
      <top style="thick">
        <color auto="1"/>
      </top>
      <bottom/>
      <diagonal/>
    </border>
    <border>
      <left style="thick">
        <color auto="1"/>
      </left>
      <right style="thin">
        <color auto="1"/>
      </right>
      <top/>
      <bottom style="thick">
        <color auto="1"/>
      </bottom>
      <diagonal/>
    </border>
    <border>
      <left style="thin">
        <color auto="1"/>
      </left>
      <right/>
      <top style="thin">
        <color auto="1"/>
      </top>
      <bottom/>
      <diagonal/>
    </border>
    <border>
      <left style="thin">
        <color auto="1"/>
      </left>
      <right/>
      <top/>
      <bottom style="thin">
        <color auto="1"/>
      </bottom>
      <diagonal/>
    </border>
    <border>
      <left style="thin">
        <color auto="1"/>
      </left>
      <right style="thin">
        <color auto="1"/>
      </right>
      <top style="thick">
        <color auto="1"/>
      </top>
      <bottom style="thin">
        <color auto="1"/>
      </bottom>
      <diagonal/>
    </border>
    <border>
      <left style="thin">
        <color auto="1"/>
      </left>
      <right style="thin">
        <color auto="1"/>
      </right>
      <top style="thin">
        <color auto="1"/>
      </top>
      <bottom style="thick">
        <color auto="1"/>
      </bottom>
      <diagonal/>
    </border>
    <border>
      <left/>
      <right style="thin">
        <color auto="1"/>
      </right>
      <top style="thin">
        <color auto="1"/>
      </top>
      <bottom/>
      <diagonal/>
    </border>
    <border>
      <left/>
      <right style="thin">
        <color auto="1"/>
      </right>
      <top/>
      <bottom style="thin">
        <color auto="1"/>
      </bottom>
      <diagonal/>
    </border>
    <border>
      <left/>
      <right/>
      <top style="thin">
        <color auto="1"/>
      </top>
      <bottom style="thin">
        <color auto="1"/>
      </bottom>
      <diagonal/>
    </border>
    <border>
      <left/>
      <right/>
      <top style="thin">
        <color auto="1"/>
      </top>
      <bottom style="thick">
        <color auto="1"/>
      </bottom>
      <diagonal/>
    </border>
    <border>
      <left style="thin">
        <color auto="1"/>
      </left>
      <right/>
      <top style="thick">
        <color auto="1"/>
      </top>
      <bottom style="thin">
        <color auto="1"/>
      </bottom>
      <diagonal/>
    </border>
    <border>
      <left style="thin">
        <color auto="1"/>
      </left>
      <right/>
      <top style="thin">
        <color auto="1"/>
      </top>
      <bottom style="thick">
        <color auto="1"/>
      </bottom>
      <diagonal/>
    </border>
    <border>
      <left/>
      <right/>
      <top/>
      <bottom style="thin">
        <color auto="1"/>
      </bottom>
      <diagonal/>
    </border>
    <border>
      <left/>
      <right style="thin">
        <color auto="1"/>
      </right>
      <top style="thin">
        <color auto="1"/>
      </top>
      <bottom style="thin">
        <color auto="1"/>
      </bottom>
      <diagonal/>
    </border>
    <border>
      <left/>
      <right/>
      <top style="thick">
        <color auto="1"/>
      </top>
      <bottom style="thin">
        <color auto="1"/>
      </bottom>
      <diagonal/>
    </border>
    <border>
      <left/>
      <right/>
      <top style="thin">
        <color auto="1"/>
      </top>
      <bottom/>
      <diagonal/>
    </border>
    <border>
      <left style="thin">
        <color auto="1"/>
      </left>
      <right/>
      <top style="thin">
        <color auto="1"/>
      </top>
      <bottom style="thin">
        <color auto="1"/>
      </bottom>
      <diagonal/>
    </border>
    <border>
      <left/>
      <right style="thick">
        <color auto="1"/>
      </right>
      <top style="thick">
        <color auto="1"/>
      </top>
      <bottom style="thin">
        <color auto="1"/>
      </bottom>
      <diagonal/>
    </border>
    <border>
      <left/>
      <right style="thick">
        <color auto="1"/>
      </right>
      <top style="thin">
        <color auto="1"/>
      </top>
      <bottom style="thick">
        <color auto="1"/>
      </bottom>
      <diagonal/>
    </border>
    <border>
      <left style="thin">
        <color auto="1"/>
      </left>
      <right/>
      <top/>
      <bottom/>
      <diagonal/>
    </border>
    <border>
      <left style="thick">
        <color auto="1"/>
      </left>
      <right/>
      <top/>
      <bottom/>
      <diagonal/>
    </border>
    <border diagonalDown="1">
      <left style="thin">
        <color auto="1"/>
      </left>
      <right style="thin">
        <color auto="1"/>
      </right>
      <top style="thin">
        <color auto="1"/>
      </top>
      <bottom/>
      <diagonal style="thin">
        <color auto="1"/>
      </diagonal>
    </border>
    <border>
      <left style="thin">
        <color indexed="64"/>
      </left>
      <right style="thin">
        <color indexed="64"/>
      </right>
      <top style="thin">
        <color indexed="64"/>
      </top>
      <bottom style="thin">
        <color indexed="64"/>
      </bottom>
      <diagonal/>
    </border>
    <border>
      <left style="thin">
        <color auto="1"/>
      </left>
      <right/>
      <top style="thin">
        <color auto="1"/>
      </top>
      <bottom style="medium">
        <color indexed="64"/>
      </bottom>
      <diagonal/>
    </border>
    <border>
      <left style="medium">
        <color indexed="64"/>
      </left>
      <right/>
      <top style="medium">
        <color indexed="64"/>
      </top>
      <bottom style="medium">
        <color indexed="64"/>
      </bottom>
      <diagonal/>
    </border>
    <border>
      <left/>
      <right/>
      <top style="thin">
        <color auto="1"/>
      </top>
      <bottom style="medium">
        <color indexed="64"/>
      </bottom>
      <diagonal/>
    </border>
    <border>
      <left/>
      <right/>
      <top style="medium">
        <color indexed="64"/>
      </top>
      <bottom style="medium">
        <color indexed="64"/>
      </bottom>
      <diagonal/>
    </border>
    <border>
      <left/>
      <right style="thin">
        <color auto="1"/>
      </right>
      <top style="thin">
        <color auto="1"/>
      </top>
      <bottom style="medium">
        <color indexed="64"/>
      </bottom>
      <diagonal/>
    </border>
    <border>
      <left/>
      <right style="thin">
        <color auto="1"/>
      </right>
      <top style="medium">
        <color indexed="64"/>
      </top>
      <bottom style="medium">
        <color indexed="64"/>
      </bottom>
      <diagonal/>
    </border>
    <border>
      <left style="thin">
        <color auto="1"/>
      </left>
      <right/>
      <top style="medium">
        <color indexed="64"/>
      </top>
      <bottom style="medium">
        <color indexed="64"/>
      </bottom>
      <diagonal/>
    </border>
    <border diagonalUp="1">
      <left style="thin">
        <color auto="1"/>
      </left>
      <right/>
      <top style="thin">
        <color auto="1"/>
      </top>
      <bottom/>
      <diagonal style="thin">
        <color auto="1"/>
      </diagonal>
    </border>
    <border diagonalUp="1">
      <left style="thin">
        <color auto="1"/>
      </left>
      <right/>
      <top/>
      <bottom style="thin">
        <color auto="1"/>
      </bottom>
      <diagonal style="thin">
        <color auto="1"/>
      </diagonal>
    </border>
    <border diagonalUp="1">
      <left/>
      <right style="thin">
        <color auto="1"/>
      </right>
      <top style="thin">
        <color auto="1"/>
      </top>
      <bottom/>
      <diagonal style="thin">
        <color auto="1"/>
      </diagonal>
    </border>
    <border diagonalUp="1">
      <left/>
      <right style="thin">
        <color auto="1"/>
      </right>
      <top/>
      <bottom style="thin">
        <color auto="1"/>
      </bottom>
      <diagonal style="thin">
        <color auto="1"/>
      </diagonal>
    </border>
    <border>
      <left/>
      <right style="medium">
        <color indexed="64"/>
      </right>
      <top style="medium">
        <color indexed="64"/>
      </top>
      <bottom style="medium">
        <color indexed="64"/>
      </bottom>
      <diagonal/>
    </border>
  </borders>
  <cellStyleXfs count="3">
    <xf numFmtId="0" fontId="0" fillId="0" borderId="0">
      <alignment vertical="center"/>
    </xf>
    <xf numFmtId="38" fontId="8" fillId="0" borderId="0" applyFont="0" applyFill="0" applyBorder="0" applyAlignment="0" applyProtection="0">
      <alignment vertical="center"/>
    </xf>
    <xf numFmtId="9" fontId="8" fillId="0" borderId="0" applyFont="0" applyFill="0" applyBorder="0" applyAlignment="0" applyProtection="0">
      <alignment vertical="center"/>
    </xf>
  </cellStyleXfs>
  <cellXfs count="90">
    <xf numFmtId="0" fontId="0" fillId="0" borderId="0" xfId="0">
      <alignment vertical="center"/>
    </xf>
    <xf numFmtId="0" fontId="0" fillId="0" borderId="0" xfId="0" applyAlignment="1">
      <alignment horizontal="center" vertical="center"/>
    </xf>
    <xf numFmtId="0" fontId="0" fillId="0" borderId="0" xfId="0" applyNumberFormat="1">
      <alignment vertical="center"/>
    </xf>
    <xf numFmtId="0" fontId="2" fillId="0" borderId="0" xfId="0" applyFont="1">
      <alignment vertical="center"/>
    </xf>
    <xf numFmtId="0" fontId="3" fillId="0" borderId="0" xfId="0" applyFont="1" applyFill="1">
      <alignment vertical="center"/>
    </xf>
    <xf numFmtId="0" fontId="4" fillId="0" borderId="0" xfId="0" applyFont="1" applyFill="1">
      <alignment vertical="center"/>
    </xf>
    <xf numFmtId="0" fontId="2" fillId="0" borderId="0" xfId="0" applyFont="1" applyFill="1" applyAlignment="1"/>
    <xf numFmtId="0" fontId="2" fillId="0" borderId="1"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4" xfId="0" applyFont="1" applyFill="1" applyBorder="1" applyAlignment="1">
      <alignment horizontal="center" vertical="center"/>
    </xf>
    <xf numFmtId="0" fontId="2" fillId="0" borderId="5" xfId="0" applyFont="1" applyFill="1" applyBorder="1" applyAlignment="1">
      <alignment horizontal="center" vertical="center"/>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5" fillId="0" borderId="0" xfId="0" applyFont="1" applyAlignment="1">
      <alignment horizontal="left" vertical="center" wrapText="1"/>
    </xf>
    <xf numFmtId="0" fontId="2" fillId="0" borderId="0" xfId="0" applyFont="1" applyAlignment="1">
      <alignment vertical="center" wrapText="1"/>
    </xf>
    <xf numFmtId="0" fontId="2" fillId="0" borderId="8" xfId="0" applyFont="1" applyFill="1" applyBorder="1" applyAlignment="1">
      <alignment horizontal="center" vertical="center" wrapText="1"/>
    </xf>
    <xf numFmtId="0" fontId="2" fillId="0" borderId="9"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12" xfId="0" applyFont="1" applyFill="1" applyBorder="1" applyAlignment="1">
      <alignment horizontal="center" vertical="center" wrapText="1"/>
    </xf>
    <xf numFmtId="0" fontId="2" fillId="0" borderId="13" xfId="0" applyFont="1" applyFill="1" applyBorder="1" applyAlignment="1">
      <alignment horizontal="center" vertical="center" wrapText="1"/>
    </xf>
    <xf numFmtId="0" fontId="2" fillId="0" borderId="14" xfId="0" applyFont="1" applyFill="1" applyBorder="1" applyAlignment="1">
      <alignment horizontal="distributed" vertical="center" justifyLastLine="1"/>
    </xf>
    <xf numFmtId="0" fontId="2" fillId="2" borderId="14" xfId="0" applyFont="1" applyFill="1" applyBorder="1" applyAlignment="1" applyProtection="1">
      <alignment horizontal="center" vertical="center"/>
      <protection locked="0"/>
    </xf>
    <xf numFmtId="0" fontId="6" fillId="2" borderId="14" xfId="0" applyFont="1" applyFill="1" applyBorder="1" applyAlignment="1" applyProtection="1">
      <alignment vertical="center"/>
      <protection locked="0"/>
    </xf>
    <xf numFmtId="0" fontId="7" fillId="0" borderId="14" xfId="0" applyFont="1" applyFill="1" applyBorder="1" applyAlignment="1">
      <alignment vertical="center"/>
    </xf>
    <xf numFmtId="40" fontId="6" fillId="0" borderId="14" xfId="1" applyNumberFormat="1" applyFont="1" applyFill="1" applyBorder="1" applyAlignment="1">
      <alignment vertical="center"/>
    </xf>
    <xf numFmtId="40" fontId="6" fillId="0" borderId="15" xfId="1" applyNumberFormat="1" applyFont="1" applyFill="1" applyBorder="1" applyAlignment="1">
      <alignment vertical="center"/>
    </xf>
    <xf numFmtId="176" fontId="6" fillId="0" borderId="16" xfId="2" applyNumberFormat="1" applyFont="1" applyFill="1" applyBorder="1" applyAlignment="1">
      <alignment horizontal="center" vertical="center" shrinkToFit="1"/>
    </xf>
    <xf numFmtId="176" fontId="6" fillId="0" borderId="17" xfId="0" applyNumberFormat="1" applyFont="1" applyFill="1" applyBorder="1" applyAlignment="1">
      <alignment horizontal="center" vertical="center" shrinkToFit="1"/>
    </xf>
    <xf numFmtId="0" fontId="5" fillId="0" borderId="18" xfId="0" applyFont="1" applyFill="1" applyBorder="1" applyAlignment="1">
      <alignment horizontal="left"/>
    </xf>
    <xf numFmtId="0" fontId="2" fillId="0" borderId="19" xfId="0" applyFont="1" applyFill="1" applyBorder="1" applyAlignment="1">
      <alignment horizontal="distributed" vertical="center" justifyLastLine="1"/>
    </xf>
    <xf numFmtId="0" fontId="2" fillId="2" borderId="19" xfId="0" applyFont="1" applyFill="1" applyBorder="1" applyAlignment="1" applyProtection="1">
      <alignment horizontal="center" vertical="center"/>
      <protection locked="0"/>
    </xf>
    <xf numFmtId="0" fontId="2" fillId="0" borderId="19" xfId="0" applyFont="1" applyFill="1" applyBorder="1" applyAlignment="1">
      <alignment horizontal="right" vertical="center" shrinkToFit="1"/>
    </xf>
    <xf numFmtId="0" fontId="2" fillId="0" borderId="12" xfId="0" applyFont="1" applyFill="1" applyBorder="1" applyAlignment="1">
      <alignment horizontal="right" vertical="center" shrinkToFit="1"/>
    </xf>
    <xf numFmtId="176" fontId="6" fillId="0" borderId="20" xfId="2" applyNumberFormat="1" applyFont="1" applyFill="1" applyBorder="1" applyAlignment="1">
      <alignment horizontal="center" vertical="center" shrinkToFit="1"/>
    </xf>
    <xf numFmtId="176" fontId="6" fillId="0" borderId="15" xfId="0" applyNumberFormat="1" applyFont="1" applyFill="1" applyBorder="1" applyAlignment="1">
      <alignment horizontal="center" vertical="center" shrinkToFit="1"/>
    </xf>
    <xf numFmtId="0" fontId="2" fillId="0" borderId="21" xfId="0" applyFont="1" applyFill="1" applyBorder="1" applyAlignment="1">
      <alignment horizontal="distributed" vertical="center" justifyLastLine="1"/>
    </xf>
    <xf numFmtId="0" fontId="6" fillId="2" borderId="22" xfId="0" applyFont="1" applyFill="1" applyBorder="1" applyAlignment="1" applyProtection="1">
      <alignment vertical="center"/>
      <protection locked="0"/>
    </xf>
    <xf numFmtId="0" fontId="7" fillId="0" borderId="22" xfId="0" applyNumberFormat="1" applyFont="1" applyFill="1" applyBorder="1" applyAlignment="1">
      <alignment vertical="center"/>
    </xf>
    <xf numFmtId="40" fontId="6" fillId="0" borderId="22" xfId="1" applyNumberFormat="1" applyFont="1" applyFill="1" applyBorder="1" applyAlignment="1">
      <alignment vertical="center"/>
    </xf>
    <xf numFmtId="40" fontId="6" fillId="0" borderId="8" xfId="1" applyNumberFormat="1" applyFont="1" applyFill="1" applyBorder="1" applyAlignment="1">
      <alignment vertical="center"/>
    </xf>
    <xf numFmtId="0" fontId="2" fillId="0" borderId="12" xfId="0" applyFont="1" applyFill="1" applyBorder="1" applyAlignment="1">
      <alignment horizontal="distributed" vertical="center" justifyLastLine="1"/>
    </xf>
    <xf numFmtId="0" fontId="2" fillId="0" borderId="23" xfId="0" applyFont="1" applyFill="1" applyBorder="1" applyAlignment="1">
      <alignment vertical="center"/>
    </xf>
    <xf numFmtId="0" fontId="2" fillId="0" borderId="24" xfId="0" applyFont="1" applyFill="1" applyBorder="1" applyAlignment="1">
      <alignment vertical="center"/>
    </xf>
    <xf numFmtId="0" fontId="2" fillId="0" borderId="0" xfId="0" applyFont="1" applyFill="1" applyAlignment="1">
      <alignment vertical="center"/>
    </xf>
    <xf numFmtId="0" fontId="2" fillId="0" borderId="25" xfId="0" applyFont="1" applyBorder="1" applyAlignment="1">
      <alignment horizontal="center" vertical="center"/>
    </xf>
    <xf numFmtId="0" fontId="2" fillId="0" borderId="26" xfId="0" applyFont="1" applyBorder="1" applyAlignment="1">
      <alignment horizontal="center" vertical="center"/>
    </xf>
    <xf numFmtId="0" fontId="2" fillId="0" borderId="0" xfId="0" applyFont="1" applyFill="1" applyAlignment="1">
      <alignment horizontal="center" vertical="center"/>
    </xf>
    <xf numFmtId="0" fontId="2" fillId="0" borderId="27" xfId="0" applyFont="1" applyFill="1" applyBorder="1" applyAlignment="1">
      <alignment horizontal="center" vertical="center"/>
    </xf>
    <xf numFmtId="0" fontId="2" fillId="0" borderId="28" xfId="0" applyFont="1" applyFill="1" applyBorder="1" applyAlignment="1">
      <alignment horizontal="center" vertical="center"/>
    </xf>
    <xf numFmtId="0" fontId="2" fillId="0" borderId="28" xfId="0" applyFont="1" applyFill="1" applyBorder="1" applyAlignment="1">
      <alignment horizontal="center" vertical="center" wrapText="1"/>
    </xf>
    <xf numFmtId="0" fontId="2" fillId="0" borderId="9" xfId="0" applyFont="1" applyFill="1" applyBorder="1" applyAlignment="1">
      <alignment horizontal="center" vertical="center"/>
    </xf>
    <xf numFmtId="0" fontId="2" fillId="0" borderId="29" xfId="0" applyFont="1" applyFill="1" applyBorder="1" applyAlignment="1">
      <alignment horizontal="center" vertical="center" wrapText="1"/>
    </xf>
    <xf numFmtId="0" fontId="2" fillId="0" borderId="30" xfId="0" applyFont="1" applyFill="1" applyBorder="1" applyAlignment="1">
      <alignment horizontal="center" vertical="center" wrapText="1"/>
    </xf>
    <xf numFmtId="0" fontId="5" fillId="0" borderId="0" xfId="0" applyFont="1">
      <alignment vertical="center"/>
    </xf>
    <xf numFmtId="0" fontId="10" fillId="0" borderId="0" xfId="0" applyFont="1">
      <alignment vertical="center"/>
    </xf>
    <xf numFmtId="0" fontId="2" fillId="3" borderId="28" xfId="0" applyFont="1" applyFill="1" applyBorder="1">
      <alignment vertical="center"/>
    </xf>
    <xf numFmtId="0" fontId="5" fillId="0" borderId="28" xfId="0" applyFont="1" applyBorder="1" applyAlignment="1">
      <alignment vertical="center" wrapText="1"/>
    </xf>
    <xf numFmtId="0" fontId="11" fillId="0" borderId="0" xfId="0" applyFont="1" applyAlignment="1">
      <alignment vertical="center" wrapText="1"/>
    </xf>
    <xf numFmtId="0" fontId="5" fillId="3" borderId="28" xfId="0" applyFont="1" applyFill="1" applyBorder="1" applyAlignment="1">
      <alignment vertical="center" wrapText="1"/>
    </xf>
    <xf numFmtId="0" fontId="2" fillId="0" borderId="18" xfId="0" applyFont="1" applyFill="1" applyBorder="1" applyAlignment="1">
      <alignment horizontal="center" vertical="center"/>
    </xf>
    <xf numFmtId="0" fontId="2" fillId="0" borderId="31" xfId="0" applyFont="1" applyFill="1" applyBorder="1" applyAlignment="1">
      <alignment horizontal="center" vertical="center" wrapText="1"/>
    </xf>
    <xf numFmtId="0" fontId="2" fillId="0" borderId="32" xfId="0" applyFont="1" applyFill="1" applyBorder="1" applyAlignment="1">
      <alignment horizontal="center" vertical="center" wrapText="1"/>
    </xf>
    <xf numFmtId="0" fontId="5" fillId="0" borderId="0" xfId="0" applyFont="1" applyAlignment="1">
      <alignment vertical="center" wrapText="1"/>
    </xf>
    <xf numFmtId="0" fontId="2" fillId="0" borderId="13" xfId="0" applyFont="1" applyFill="1" applyBorder="1" applyAlignment="1">
      <alignment horizontal="center" vertical="center"/>
    </xf>
    <xf numFmtId="0" fontId="2" fillId="0" borderId="33" xfId="0" applyFont="1" applyFill="1" applyBorder="1" applyAlignment="1">
      <alignment horizontal="center" vertical="center" wrapText="1"/>
    </xf>
    <xf numFmtId="0" fontId="2" fillId="0" borderId="34" xfId="0" applyFont="1" applyFill="1" applyBorder="1" applyAlignment="1">
      <alignment horizontal="center" vertical="center" wrapText="1"/>
    </xf>
    <xf numFmtId="38" fontId="6" fillId="2" borderId="14" xfId="1" applyNumberFormat="1" applyFont="1" applyFill="1" applyBorder="1" applyAlignment="1" applyProtection="1">
      <alignment vertical="center"/>
      <protection locked="0"/>
    </xf>
    <xf numFmtId="177" fontId="6" fillId="2" borderId="14" xfId="1" applyNumberFormat="1" applyFont="1" applyFill="1" applyBorder="1" applyAlignment="1" applyProtection="1">
      <alignment vertical="center"/>
      <protection locked="0"/>
    </xf>
    <xf numFmtId="1" fontId="6" fillId="0" borderId="14" xfId="1" applyNumberFormat="1" applyFont="1" applyFill="1" applyBorder="1" applyAlignment="1" applyProtection="1">
      <alignment vertical="center"/>
      <protection locked="0"/>
    </xf>
    <xf numFmtId="40" fontId="6" fillId="0" borderId="14" xfId="1" applyNumberFormat="1" applyFont="1" applyFill="1" applyBorder="1" applyAlignment="1" applyProtection="1">
      <alignment vertical="center"/>
      <protection locked="0"/>
    </xf>
    <xf numFmtId="38" fontId="6" fillId="0" borderId="14" xfId="1" applyNumberFormat="1" applyFont="1" applyFill="1" applyBorder="1" applyAlignment="1" applyProtection="1">
      <alignment vertical="center"/>
      <protection locked="0"/>
    </xf>
    <xf numFmtId="178" fontId="7" fillId="0" borderId="14" xfId="1" applyNumberFormat="1" applyFont="1" applyFill="1" applyBorder="1" applyAlignment="1">
      <alignment vertical="center"/>
    </xf>
    <xf numFmtId="40" fontId="6" fillId="0" borderId="21" xfId="1" applyNumberFormat="1" applyFont="1" applyFill="1" applyBorder="1" applyAlignment="1">
      <alignment vertical="center"/>
    </xf>
    <xf numFmtId="176" fontId="6" fillId="0" borderId="35" xfId="2" applyNumberFormat="1" applyFont="1" applyFill="1" applyBorder="1" applyAlignment="1">
      <alignment horizontal="center" vertical="center" shrinkToFit="1"/>
    </xf>
    <xf numFmtId="176" fontId="6" fillId="0" borderId="32" xfId="2" applyNumberFormat="1" applyFont="1" applyFill="1" applyBorder="1" applyAlignment="1">
      <alignment horizontal="center" vertical="center" shrinkToFit="1"/>
    </xf>
    <xf numFmtId="179" fontId="2" fillId="3" borderId="28" xfId="0" applyNumberFormat="1" applyFont="1" applyFill="1" applyBorder="1">
      <alignment vertical="center"/>
    </xf>
    <xf numFmtId="179" fontId="5" fillId="3" borderId="28" xfId="0" applyNumberFormat="1" applyFont="1" applyFill="1" applyBorder="1" applyAlignment="1">
      <alignment vertical="center" wrapText="1"/>
    </xf>
    <xf numFmtId="38" fontId="6" fillId="2" borderId="22" xfId="1" applyFont="1" applyFill="1" applyBorder="1" applyAlignment="1" applyProtection="1">
      <alignment vertical="center"/>
      <protection locked="0"/>
    </xf>
    <xf numFmtId="38" fontId="6" fillId="0" borderId="22" xfId="1" applyNumberFormat="1" applyFont="1" applyFill="1" applyBorder="1" applyAlignment="1" applyProtection="1">
      <alignment vertical="center"/>
      <protection locked="0"/>
    </xf>
    <xf numFmtId="179" fontId="6" fillId="2" borderId="14" xfId="0" applyNumberFormat="1" applyFont="1" applyFill="1" applyBorder="1" applyAlignment="1" applyProtection="1">
      <alignment vertical="center"/>
      <protection locked="0"/>
    </xf>
    <xf numFmtId="0" fontId="2" fillId="0" borderId="36" xfId="0" applyFont="1" applyFill="1" applyBorder="1" applyAlignment="1">
      <alignment horizontal="center" vertical="center" shrinkToFit="1"/>
    </xf>
    <xf numFmtId="0" fontId="2" fillId="0" borderId="37" xfId="0" applyFont="1" applyFill="1" applyBorder="1" applyAlignment="1">
      <alignment horizontal="center" vertical="center" shrinkToFit="1"/>
    </xf>
    <xf numFmtId="0" fontId="2" fillId="0" borderId="38" xfId="0" applyFont="1" applyFill="1" applyBorder="1" applyAlignment="1">
      <alignment horizontal="center" vertical="center" shrinkToFit="1"/>
    </xf>
    <xf numFmtId="0" fontId="2" fillId="0" borderId="39" xfId="0" applyFont="1" applyFill="1" applyBorder="1" applyAlignment="1">
      <alignment horizontal="center" vertical="center" shrinkToFit="1"/>
    </xf>
    <xf numFmtId="0" fontId="2" fillId="0" borderId="40" xfId="0" applyFont="1" applyFill="1" applyBorder="1" applyAlignment="1">
      <alignment vertical="center"/>
    </xf>
    <xf numFmtId="0" fontId="2" fillId="0" borderId="28" xfId="0" applyFont="1" applyBorder="1">
      <alignment vertical="center"/>
    </xf>
  </cellXfs>
  <cellStyles count="3">
    <cellStyle name="標準" xfId="0" builtinId="0"/>
    <cellStyle name="桁区切り" xfId="1" builtinId="6"/>
    <cellStyle name="パーセント" xfId="2" builtinId="5"/>
  </cellStyles>
  <dxfs count="6">
    <dxf>
      <font>
        <color auto="1"/>
      </font>
      <fill>
        <patternFill>
          <bgColor rgb="FFFF0000"/>
        </patternFill>
      </fill>
    </dxf>
    <dxf>
      <font>
        <color rgb="FFFFFF00"/>
      </font>
    </dxf>
    <dxf>
      <font>
        <color auto="1"/>
      </font>
      <fill>
        <patternFill>
          <bgColor rgb="FFFF0000"/>
        </patternFill>
      </fill>
    </dxf>
    <dxf>
      <font>
        <color rgb="FFFFFF00"/>
      </font>
    </dxf>
    <dxf/>
    <dxf/>
  </dxf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0</xdr:col>
      <xdr:colOff>29210</xdr:colOff>
      <xdr:row>0</xdr:row>
      <xdr:rowOff>46990</xdr:rowOff>
    </xdr:from>
    <xdr:to xmlns:xdr="http://schemas.openxmlformats.org/drawingml/2006/spreadsheetDrawing">
      <xdr:col>4</xdr:col>
      <xdr:colOff>248920</xdr:colOff>
      <xdr:row>0</xdr:row>
      <xdr:rowOff>466090</xdr:rowOff>
    </xdr:to>
    <xdr:sp macro="" textlink="">
      <xdr:nvSpPr>
        <xdr:cNvPr id="2" name="テキスト ボックス 1"/>
        <xdr:cNvSpPr txBox="1"/>
      </xdr:nvSpPr>
      <xdr:spPr>
        <a:xfrm>
          <a:off x="29210" y="46990"/>
          <a:ext cx="4525010" cy="419100"/>
        </a:xfrm>
        <a:prstGeom prst="rect">
          <a:avLst/>
        </a:prstGeom>
        <a:solidFill>
          <a:schemeClr val="lt1"/>
        </a:solidFill>
        <a:ln w="9525"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2400">
              <a:latin typeface="BIZ UDPゴシック"/>
              <a:ea typeface="BIZ UDPゴシック"/>
            </a:rPr>
            <a:t>空調：消費エネルギー比較</a:t>
          </a:r>
          <a:endParaRPr kumimoji="1" lang="ja-JP" altLang="en-US" sz="2400">
            <a:latin typeface="BIZ UDPゴシック"/>
            <a:ea typeface="BIZ UDPゴシック"/>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0</xdr:col>
      <xdr:colOff>29210</xdr:colOff>
      <xdr:row>0</xdr:row>
      <xdr:rowOff>46990</xdr:rowOff>
    </xdr:from>
    <xdr:to xmlns:xdr="http://schemas.openxmlformats.org/drawingml/2006/spreadsheetDrawing">
      <xdr:col>2</xdr:col>
      <xdr:colOff>772160</xdr:colOff>
      <xdr:row>0</xdr:row>
      <xdr:rowOff>466090</xdr:rowOff>
    </xdr:to>
    <xdr:sp macro="" textlink="">
      <xdr:nvSpPr>
        <xdr:cNvPr id="2" name="テキスト ボックス 1"/>
        <xdr:cNvSpPr txBox="1"/>
      </xdr:nvSpPr>
      <xdr:spPr>
        <a:xfrm>
          <a:off x="29210" y="46990"/>
          <a:ext cx="2927350" cy="419100"/>
        </a:xfrm>
        <a:prstGeom prst="rect">
          <a:avLst/>
        </a:prstGeom>
        <a:solidFill>
          <a:schemeClr val="lt1"/>
        </a:solidFill>
        <a:ln w="9525"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2400">
              <a:latin typeface="BIZ UDPゴシック"/>
              <a:ea typeface="BIZ UDPゴシック"/>
            </a:rPr>
            <a:t>空調：APF比較</a:t>
          </a:r>
          <a:endParaRPr kumimoji="1" lang="ja-JP" altLang="en-US" sz="2400">
            <a:latin typeface="BIZ UDPゴシック"/>
            <a:ea typeface="BIZ UDP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1.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2.xml"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FF00"/>
  </sheetPr>
  <dimension ref="A1:G25"/>
  <sheetViews>
    <sheetView workbookViewId="0">
      <selection activeCell="F4" sqref="F4"/>
    </sheetView>
  </sheetViews>
  <sheetFormatPr defaultRowHeight="12.75"/>
  <cols>
    <col min="3" max="3" width="9.1328125" bestFit="1" customWidth="1"/>
    <col min="6" max="6" width="14.1328125" bestFit="1" customWidth="1"/>
    <col min="7" max="7" width="9.1328125" bestFit="1" customWidth="1"/>
  </cols>
  <sheetData>
    <row r="1" spans="1:7">
      <c r="A1" t="s">
        <v>42</v>
      </c>
    </row>
    <row r="2" spans="1:7">
      <c r="A2" t="s">
        <v>38</v>
      </c>
      <c r="E2" t="s">
        <v>73</v>
      </c>
    </row>
    <row r="3" spans="1:7">
      <c r="B3" s="1" t="s">
        <v>31</v>
      </c>
      <c r="C3" s="1" t="s">
        <v>43</v>
      </c>
      <c r="F3" t="s">
        <v>74</v>
      </c>
      <c r="G3" t="s">
        <v>75</v>
      </c>
    </row>
    <row r="4" spans="1:7">
      <c r="A4" t="s">
        <v>40</v>
      </c>
      <c r="B4">
        <f>消費エネルギー!F8*消費エネルギー!F$16</f>
        <v>0</v>
      </c>
      <c r="C4">
        <f>消費エネルギー!H8*消費エネルギー!H$16</f>
        <v>0</v>
      </c>
      <c r="E4" t="s">
        <v>76</v>
      </c>
      <c r="F4" s="2">
        <f>IFERROR(APF!F15*APF!F16,0)</f>
        <v>0</v>
      </c>
      <c r="G4" s="2">
        <f>APF!H15*APF!H16</f>
        <v>0</v>
      </c>
    </row>
    <row r="5" spans="1:7">
      <c r="A5" t="s">
        <v>41</v>
      </c>
      <c r="B5">
        <f>消費エネルギー!F10*消費エネルギー!F$17</f>
        <v>0</v>
      </c>
      <c r="C5">
        <f>消費エネルギー!H10*消費エネルギー!H$17</f>
        <v>0</v>
      </c>
    </row>
    <row r="6" spans="1:7">
      <c r="A6" t="s">
        <v>53</v>
      </c>
      <c r="B6">
        <f>消費エネルギー!F12*消費エネルギー!F$18</f>
        <v>0</v>
      </c>
      <c r="C6">
        <f>消費エネルギー!H12*消費エネルギー!H$18</f>
        <v>0</v>
      </c>
    </row>
    <row r="7" spans="1:7">
      <c r="A7" t="s">
        <v>8</v>
      </c>
      <c r="B7">
        <f>消費エネルギー!F14*消費エネルギー!F$19</f>
        <v>0</v>
      </c>
      <c r="C7">
        <f>消費エネルギー!H14*消費エネルギー!H$19</f>
        <v>0</v>
      </c>
    </row>
    <row r="8" spans="1:7">
      <c r="B8">
        <f>SUM(B4:B7)</f>
        <v>0</v>
      </c>
      <c r="C8">
        <f>SUM(C4:C7)</f>
        <v>0</v>
      </c>
    </row>
    <row r="11" spans="1:7">
      <c r="A11" t="s">
        <v>39</v>
      </c>
    </row>
    <row r="12" spans="1:7">
      <c r="B12" s="1" t="s">
        <v>31</v>
      </c>
      <c r="C12" s="1" t="s">
        <v>43</v>
      </c>
    </row>
    <row r="13" spans="1:7">
      <c r="A13" t="s">
        <v>40</v>
      </c>
      <c r="B13">
        <f>消費エネルギー!F9*消費エネルギー!F$16</f>
        <v>0</v>
      </c>
      <c r="C13">
        <f>消費エネルギー!H9*消費エネルギー!H$16</f>
        <v>0</v>
      </c>
    </row>
    <row r="14" spans="1:7">
      <c r="A14" t="s">
        <v>41</v>
      </c>
      <c r="B14">
        <f>消費エネルギー!F11*消費エネルギー!F$17</f>
        <v>0</v>
      </c>
      <c r="C14">
        <f>消費エネルギー!H11*消費エネルギー!H$17</f>
        <v>0</v>
      </c>
    </row>
    <row r="15" spans="1:7">
      <c r="A15" t="s">
        <v>53</v>
      </c>
      <c r="B15">
        <f>消費エネルギー!F13*消費エネルギー!F$18</f>
        <v>0</v>
      </c>
      <c r="C15">
        <f>消費エネルギー!H13*消費エネルギー!H$18</f>
        <v>0</v>
      </c>
    </row>
    <row r="16" spans="1:7">
      <c r="A16" t="s">
        <v>8</v>
      </c>
      <c r="B16">
        <f>消費エネルギー!F15*消費エネルギー!F$19</f>
        <v>0</v>
      </c>
      <c r="C16">
        <f>消費エネルギー!H15*消費エネルギー!H$19</f>
        <v>0</v>
      </c>
    </row>
    <row r="17" spans="2:3">
      <c r="B17">
        <f>SUM(B13:B16)</f>
        <v>0</v>
      </c>
      <c r="C17">
        <f>SUM(C13:C16)</f>
        <v>0</v>
      </c>
    </row>
    <row r="20" spans="2:3">
      <c r="B20" s="1"/>
      <c r="C20" s="1"/>
    </row>
    <row r="21" spans="2:3">
      <c r="B21" s="2"/>
      <c r="C21" s="2"/>
    </row>
    <row r="22" spans="2:3">
      <c r="B22" s="2"/>
      <c r="C22" s="2"/>
    </row>
    <row r="23" spans="2:3">
      <c r="B23" s="2"/>
      <c r="C23" s="2"/>
    </row>
    <row r="24" spans="2:3">
      <c r="B24" s="2"/>
      <c r="C24" s="2"/>
    </row>
    <row r="25" spans="2:3">
      <c r="B25" s="2"/>
      <c r="C25" s="2"/>
    </row>
  </sheetData>
  <phoneticPr fontId="1"/>
  <conditionalFormatting sqref="B4">
    <cfRule type="cellIs" dxfId="5" priority="2" operator="equal">
      <formula>0</formula>
    </cfRule>
  </conditionalFormatting>
  <conditionalFormatting sqref="F4">
    <cfRule type="cellIs" dxfId="4" priority="1" operator="equal">
      <formula>0</formula>
    </cfRule>
  </conditionalFormatting>
  <pageMargins left="0.7" right="0.7" top="0.75" bottom="0.75" header="0.3" footer="0.3"/>
  <pageSetup paperSize="9" fitToWidth="1" fitToHeight="1" orientation="portrait"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dimension ref="B2:M28"/>
  <sheetViews>
    <sheetView view="pageBreakPreview" topLeftCell="B1" zoomScaleNormal="55" zoomScaleSheetLayoutView="100" workbookViewId="0">
      <selection activeCell="F1" sqref="F1"/>
    </sheetView>
  </sheetViews>
  <sheetFormatPr defaultColWidth="9" defaultRowHeight="13.8"/>
  <cols>
    <col min="1" max="1" width="2.265625" style="3" customWidth="1"/>
    <col min="2" max="2" width="29.59765625" style="3" customWidth="1"/>
    <col min="3" max="4" width="15.46484375" style="3" customWidth="1"/>
    <col min="5" max="5" width="9.3984375" style="3" customWidth="1"/>
    <col min="6" max="6" width="13.59765625" style="3" customWidth="1"/>
    <col min="7" max="7" width="15" style="3" customWidth="1"/>
    <col min="8" max="8" width="13.59765625" style="3" customWidth="1"/>
    <col min="9" max="9" width="15" style="3" customWidth="1"/>
    <col min="10" max="10" width="10.88671875" style="3" customWidth="1"/>
    <col min="11" max="11" width="13" style="3" customWidth="1"/>
    <col min="12" max="16384" width="9" style="3"/>
  </cols>
  <sheetData>
    <row r="1" spans="2:13" ht="41.25" customHeight="1"/>
    <row r="2" spans="2:13" ht="14.25" customHeight="1">
      <c r="B2" s="4" t="s">
        <v>77</v>
      </c>
    </row>
    <row r="3" spans="2:13">
      <c r="B3" s="5" t="s">
        <v>26</v>
      </c>
    </row>
    <row r="4" spans="2:13">
      <c r="B4" s="5" t="s">
        <v>23</v>
      </c>
    </row>
    <row r="5" spans="2:13" ht="25.5" customHeight="1">
      <c r="B5" s="6" t="s">
        <v>15</v>
      </c>
      <c r="G5" s="32" t="s">
        <v>11</v>
      </c>
      <c r="H5" s="32"/>
      <c r="I5" s="32"/>
    </row>
    <row r="6" spans="2:13" ht="18" customHeight="1">
      <c r="B6" s="7"/>
      <c r="C6" s="7"/>
      <c r="D6" s="7"/>
      <c r="E6" s="7"/>
      <c r="F6" s="24" t="s">
        <v>1</v>
      </c>
      <c r="G6" s="33"/>
      <c r="H6" s="39" t="s">
        <v>30</v>
      </c>
      <c r="I6" s="44"/>
      <c r="J6" s="47"/>
      <c r="K6" s="47"/>
      <c r="L6" s="47"/>
    </row>
    <row r="7" spans="2:13" ht="27" customHeight="1">
      <c r="B7" s="8" t="s">
        <v>22</v>
      </c>
      <c r="C7" s="8"/>
      <c r="D7" s="8"/>
      <c r="E7" s="8"/>
      <c r="F7" s="25"/>
      <c r="G7" s="34"/>
      <c r="H7" s="25"/>
      <c r="I7" s="34"/>
      <c r="J7" s="47"/>
      <c r="K7" s="47"/>
      <c r="L7" s="47"/>
    </row>
    <row r="8" spans="2:13" ht="21" customHeight="1">
      <c r="B8" s="8" t="s">
        <v>19</v>
      </c>
      <c r="C8" s="18" t="s">
        <v>18</v>
      </c>
      <c r="D8" s="22"/>
      <c r="E8" s="8" t="s">
        <v>9</v>
      </c>
      <c r="F8" s="26"/>
      <c r="G8" s="35" t="s">
        <v>28</v>
      </c>
      <c r="H8" s="40"/>
      <c r="I8" s="35" t="s">
        <v>28</v>
      </c>
    </row>
    <row r="9" spans="2:13" ht="21" customHeight="1">
      <c r="B9" s="8"/>
      <c r="C9" s="19"/>
      <c r="D9" s="23"/>
      <c r="E9" s="8" t="s">
        <v>3</v>
      </c>
      <c r="F9" s="26"/>
      <c r="G9" s="35" t="s">
        <v>28</v>
      </c>
      <c r="H9" s="40"/>
      <c r="I9" s="35" t="s">
        <v>28</v>
      </c>
    </row>
    <row r="10" spans="2:13" ht="21" customHeight="1">
      <c r="B10" s="9" t="s">
        <v>14</v>
      </c>
      <c r="C10" s="9" t="s">
        <v>4</v>
      </c>
      <c r="D10" s="9" t="s">
        <v>16</v>
      </c>
      <c r="E10" s="8" t="s">
        <v>9</v>
      </c>
      <c r="F10" s="26"/>
      <c r="G10" s="35" t="s">
        <v>46</v>
      </c>
      <c r="H10" s="40"/>
      <c r="I10" s="35" t="s">
        <v>46</v>
      </c>
    </row>
    <row r="11" spans="2:13" ht="21" customHeight="1">
      <c r="B11" s="10"/>
      <c r="C11" s="10"/>
      <c r="D11" s="11"/>
      <c r="E11" s="8" t="s">
        <v>3</v>
      </c>
      <c r="F11" s="26"/>
      <c r="G11" s="35" t="s">
        <v>46</v>
      </c>
      <c r="H11" s="40"/>
      <c r="I11" s="35" t="s">
        <v>46</v>
      </c>
    </row>
    <row r="12" spans="2:13" ht="21" customHeight="1">
      <c r="B12" s="10"/>
      <c r="C12" s="10"/>
      <c r="D12" s="13" t="s">
        <v>13</v>
      </c>
      <c r="E12" s="8" t="s">
        <v>9</v>
      </c>
      <c r="F12" s="26"/>
      <c r="G12" s="35" t="s">
        <v>12</v>
      </c>
      <c r="H12" s="26"/>
      <c r="I12" s="35" t="s">
        <v>12</v>
      </c>
    </row>
    <row r="13" spans="2:13" ht="21" customHeight="1">
      <c r="B13" s="10"/>
      <c r="C13" s="10"/>
      <c r="D13" s="10"/>
      <c r="E13" s="8" t="s">
        <v>3</v>
      </c>
      <c r="F13" s="26"/>
      <c r="G13" s="35" t="s">
        <v>12</v>
      </c>
      <c r="H13" s="26"/>
      <c r="I13" s="35" t="s">
        <v>12</v>
      </c>
    </row>
    <row r="14" spans="2:13" ht="21" customHeight="1">
      <c r="B14" s="10"/>
      <c r="C14" s="10"/>
      <c r="D14" s="13" t="s">
        <v>2</v>
      </c>
      <c r="E14" s="8" t="s">
        <v>9</v>
      </c>
      <c r="F14" s="26"/>
      <c r="G14" s="35" t="s">
        <v>46</v>
      </c>
      <c r="H14" s="26"/>
      <c r="I14" s="35" t="s">
        <v>46</v>
      </c>
    </row>
    <row r="15" spans="2:13" ht="21" customHeight="1">
      <c r="B15" s="11"/>
      <c r="C15" s="11"/>
      <c r="D15" s="10"/>
      <c r="E15" s="8" t="s">
        <v>3</v>
      </c>
      <c r="F15" s="26"/>
      <c r="G15" s="35" t="s">
        <v>46</v>
      </c>
      <c r="H15" s="26"/>
      <c r="I15" s="35" t="s">
        <v>46</v>
      </c>
      <c r="L15" s="50"/>
      <c r="M15" s="50"/>
    </row>
    <row r="16" spans="2:13" ht="18" customHeight="1">
      <c r="B16" s="8" t="s">
        <v>5</v>
      </c>
      <c r="C16" s="8" t="s">
        <v>57</v>
      </c>
      <c r="D16" s="8"/>
      <c r="E16" s="8"/>
      <c r="F16" s="27">
        <v>0.41099999999999998</v>
      </c>
      <c r="G16" s="35" t="s">
        <v>29</v>
      </c>
      <c r="H16" s="41">
        <f>$F$16</f>
        <v>0.41099999999999998</v>
      </c>
      <c r="I16" s="35" t="s">
        <v>29</v>
      </c>
    </row>
    <row r="17" spans="2:13" ht="18" customHeight="1">
      <c r="B17" s="8"/>
      <c r="C17" s="8" t="s">
        <v>59</v>
      </c>
      <c r="D17" s="8"/>
      <c r="E17" s="8"/>
      <c r="F17" s="27">
        <v>2.23</v>
      </c>
      <c r="G17" s="35" t="s">
        <v>49</v>
      </c>
      <c r="H17" s="41">
        <f>$F$17</f>
        <v>2.23</v>
      </c>
      <c r="I17" s="35" t="s">
        <v>49</v>
      </c>
    </row>
    <row r="18" spans="2:13" ht="18" customHeight="1">
      <c r="B18" s="8"/>
      <c r="C18" s="8" t="s">
        <v>21</v>
      </c>
      <c r="D18" s="8"/>
      <c r="E18" s="8"/>
      <c r="F18" s="27">
        <v>2.99</v>
      </c>
      <c r="G18" s="35" t="s">
        <v>50</v>
      </c>
      <c r="H18" s="41">
        <f>$F$18</f>
        <v>2.99</v>
      </c>
      <c r="I18" s="35" t="s">
        <v>50</v>
      </c>
    </row>
    <row r="19" spans="2:13" ht="18" customHeight="1">
      <c r="B19" s="8"/>
      <c r="C19" s="8" t="s">
        <v>6</v>
      </c>
      <c r="D19" s="8"/>
      <c r="E19" s="8"/>
      <c r="F19" s="27">
        <v>6.52</v>
      </c>
      <c r="G19" s="35" t="s">
        <v>49</v>
      </c>
      <c r="H19" s="41">
        <f>$F$19</f>
        <v>6.52</v>
      </c>
      <c r="I19" s="35" t="s">
        <v>49</v>
      </c>
    </row>
    <row r="20" spans="2:13" ht="27" customHeight="1">
      <c r="B20" s="12" t="s">
        <v>52</v>
      </c>
      <c r="C20" s="12" t="s">
        <v>9</v>
      </c>
      <c r="D20" s="12"/>
      <c r="E20" s="12"/>
      <c r="F20" s="28">
        <f>'★関数用'!B8</f>
        <v>0</v>
      </c>
      <c r="G20" s="35" t="s">
        <v>56</v>
      </c>
      <c r="H20" s="42">
        <f>'★関数用'!C8</f>
        <v>0</v>
      </c>
      <c r="I20" s="35" t="s">
        <v>54</v>
      </c>
      <c r="J20" s="48" t="s">
        <v>78</v>
      </c>
    </row>
    <row r="21" spans="2:13" ht="27" customHeight="1">
      <c r="B21" s="13"/>
      <c r="C21" s="13" t="s">
        <v>3</v>
      </c>
      <c r="D21" s="13"/>
      <c r="E21" s="13"/>
      <c r="F21" s="29">
        <f>'★関数用'!B17</f>
        <v>0</v>
      </c>
      <c r="G21" s="36" t="s">
        <v>55</v>
      </c>
      <c r="H21" s="43">
        <f>'★関数用'!C17</f>
        <v>0</v>
      </c>
      <c r="I21" s="36" t="s">
        <v>7</v>
      </c>
      <c r="J21" s="48"/>
    </row>
    <row r="22" spans="2:13" ht="30.75" customHeight="1">
      <c r="B22" s="14" t="s">
        <v>25</v>
      </c>
      <c r="C22" s="20" t="s">
        <v>48</v>
      </c>
      <c r="D22" s="20"/>
      <c r="E22" s="20"/>
      <c r="F22" s="30" t="str">
        <f>IF(OR(F20=0,H20=0),"黄色セル（冷房）に数値を入力してください",((H20-F20)/F20)*100)</f>
        <v>黄色セル（冷房）に数値を入力してください</v>
      </c>
      <c r="G22" s="37"/>
      <c r="H22" s="37"/>
      <c r="I22" s="45" t="s">
        <v>36</v>
      </c>
      <c r="J22" s="49" t="s">
        <v>10</v>
      </c>
    </row>
    <row r="23" spans="2:13" ht="30.75" customHeight="1">
      <c r="B23" s="15"/>
      <c r="C23" s="21" t="s">
        <v>60</v>
      </c>
      <c r="D23" s="21"/>
      <c r="E23" s="21"/>
      <c r="F23" s="31" t="str">
        <f>IF(OR(F21=0,H21=0),"黄色セル（暖房）に数値を入力してください",((H21-F21)/F21)*100)</f>
        <v>黄色セル（暖房）に数値を入力してください</v>
      </c>
      <c r="G23" s="38"/>
      <c r="H23" s="38"/>
      <c r="I23" s="46" t="s">
        <v>36</v>
      </c>
      <c r="J23" s="49"/>
      <c r="L23" s="50"/>
      <c r="M23" s="50"/>
    </row>
    <row r="24" spans="2:13" ht="14.55">
      <c r="B24" s="16" t="s">
        <v>33</v>
      </c>
      <c r="C24" s="16"/>
      <c r="D24" s="16"/>
      <c r="E24" s="16"/>
      <c r="F24" s="16"/>
      <c r="G24" s="16"/>
      <c r="H24" s="16"/>
      <c r="I24" s="16"/>
      <c r="L24" s="50"/>
      <c r="M24" s="50"/>
    </row>
    <row r="25" spans="2:13">
      <c r="B25" s="16" t="s">
        <v>51</v>
      </c>
      <c r="C25" s="16"/>
      <c r="D25" s="16"/>
      <c r="E25" s="16"/>
      <c r="F25" s="16"/>
      <c r="G25" s="16"/>
      <c r="H25" s="16"/>
      <c r="I25" s="16"/>
    </row>
    <row r="26" spans="2:13">
      <c r="B26" s="16" t="s">
        <v>32</v>
      </c>
      <c r="C26" s="16"/>
      <c r="D26" s="16"/>
      <c r="E26" s="16"/>
      <c r="F26" s="16"/>
      <c r="G26" s="16"/>
      <c r="H26" s="16"/>
      <c r="I26" s="16"/>
    </row>
    <row r="27" spans="2:13" ht="23.45" customHeight="1">
      <c r="B27" s="16" t="str">
        <f>"※4　体積ベースで換算する場合は、1Nm３=2.18ｋｇであることから、2.18ｋｇ/Nm３×"&amp;F18&amp;"kg‐CO２/ｋｇ＝"&amp;ROUND(2.18*F18,2)&amp;"ｋｇ-ＣＯ2/Ｎｍ３を使用しています。"</f>
        <v>※4　体積ベースで換算する場合は、1Nm３=2.18ｋｇであることから、2.18ｋｇ/Nm３×2.99kg‐CO２/ｋｇ＝6.52ｋｇ-ＣＯ2/Ｎｍ３を使用しています。</v>
      </c>
      <c r="C27" s="16"/>
      <c r="D27" s="16"/>
      <c r="E27" s="16"/>
      <c r="F27" s="16"/>
      <c r="G27" s="16"/>
      <c r="H27" s="16"/>
      <c r="I27" s="16"/>
    </row>
    <row r="28" spans="2:13" ht="32.450000000000003" customHeight="1">
      <c r="B28" s="17"/>
      <c r="C28" s="17"/>
      <c r="D28" s="17"/>
      <c r="E28" s="17"/>
      <c r="F28" s="17"/>
      <c r="G28" s="17"/>
      <c r="H28" s="17"/>
      <c r="I28" s="17"/>
    </row>
  </sheetData>
  <sheetProtection password="DE3F" sheet="1" objects="1" scenarios="1" formatCells="0" formatColumns="0" formatRows="0" insertColumns="0" insertRows="0" deleteColumns="0" deleteRows="0"/>
  <mergeCells count="33">
    <mergeCell ref="G5:I5"/>
    <mergeCell ref="B6:E6"/>
    <mergeCell ref="F6:G6"/>
    <mergeCell ref="H6:I6"/>
    <mergeCell ref="B7:E7"/>
    <mergeCell ref="F7:G7"/>
    <mergeCell ref="H7:I7"/>
    <mergeCell ref="C16:E16"/>
    <mergeCell ref="C17:E17"/>
    <mergeCell ref="C18:E18"/>
    <mergeCell ref="C19:E19"/>
    <mergeCell ref="C20:E20"/>
    <mergeCell ref="C21:E21"/>
    <mergeCell ref="C22:E22"/>
    <mergeCell ref="F22:H22"/>
    <mergeCell ref="C23:E23"/>
    <mergeCell ref="F23:H23"/>
    <mergeCell ref="B24:I24"/>
    <mergeCell ref="B25:I25"/>
    <mergeCell ref="B26:I26"/>
    <mergeCell ref="B27:I27"/>
    <mergeCell ref="B8:B9"/>
    <mergeCell ref="C8:D9"/>
    <mergeCell ref="B10:B15"/>
    <mergeCell ref="C10:C15"/>
    <mergeCell ref="D10:D11"/>
    <mergeCell ref="D12:D13"/>
    <mergeCell ref="D14:D15"/>
    <mergeCell ref="B16:B19"/>
    <mergeCell ref="B20:B21"/>
    <mergeCell ref="J20:J21"/>
    <mergeCell ref="B22:B23"/>
    <mergeCell ref="J22:J23"/>
  </mergeCells>
  <phoneticPr fontId="1"/>
  <conditionalFormatting sqref="F22:H23">
    <cfRule type="containsText" dxfId="3" priority="1" text="黄色">
      <formula>NOT(ISERROR(SEARCH("黄色",F22)))</formula>
    </cfRule>
    <cfRule type="cellIs" dxfId="2" priority="3" operator="greaterThan">
      <formula>-29.9</formula>
    </cfRule>
  </conditionalFormatting>
  <printOptions horizontalCentered="1" verticalCentered="1"/>
  <pageMargins left="0.70866141732283472" right="0.70866141732283472" top="0.55118110236220474" bottom="0.55118110236220474" header="0.31496062992125984" footer="0.31496062992125984"/>
  <pageSetup paperSize="9" scale="88" fitToWidth="1" fitToHeight="1" orientation="landscape" usePrinterDefaults="1"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dimension ref="B2:M27"/>
  <sheetViews>
    <sheetView tabSelected="1" view="pageBreakPreview" zoomScale="90" zoomScaleSheetLayoutView="90" workbookViewId="0">
      <selection activeCell="E2" sqref="E2"/>
    </sheetView>
  </sheetViews>
  <sheetFormatPr defaultColWidth="9" defaultRowHeight="13.8"/>
  <cols>
    <col min="1" max="1" width="2.265625" style="3" customWidth="1"/>
    <col min="2" max="2" width="29.59765625" style="3" customWidth="1"/>
    <col min="3" max="3" width="15.46484375" style="3" customWidth="1"/>
    <col min="4" max="4" width="13" style="3" customWidth="1"/>
    <col min="5" max="5" width="11.19921875" style="3" customWidth="1"/>
    <col min="6" max="6" width="15.109375" style="3" bestFit="1" customWidth="1"/>
    <col min="7" max="7" width="15" style="3" customWidth="1"/>
    <col min="8" max="8" width="13.59765625" style="3" customWidth="1"/>
    <col min="9" max="9" width="15" style="3" customWidth="1"/>
    <col min="10" max="10" width="11" style="3" customWidth="1"/>
    <col min="11" max="11" width="13" style="3" customWidth="1"/>
    <col min="12" max="16384" width="9" style="3"/>
  </cols>
  <sheetData>
    <row r="1" spans="2:13" ht="41.25" customHeight="1"/>
    <row r="2" spans="2:13" ht="14.25" customHeight="1">
      <c r="B2" s="4" t="s">
        <v>37</v>
      </c>
    </row>
    <row r="3" spans="2:13">
      <c r="B3" s="5" t="s">
        <v>26</v>
      </c>
    </row>
    <row r="4" spans="2:13">
      <c r="B4" s="5" t="s">
        <v>23</v>
      </c>
    </row>
    <row r="5" spans="2:13" ht="25.5" customHeight="1">
      <c r="B5" s="6" t="s">
        <v>15</v>
      </c>
      <c r="G5" s="32" t="s">
        <v>11</v>
      </c>
      <c r="H5" s="32"/>
      <c r="I5" s="32"/>
    </row>
    <row r="6" spans="2:13" ht="18" customHeight="1">
      <c r="B6" s="51"/>
      <c r="C6" s="51"/>
      <c r="D6" s="51"/>
      <c r="E6" s="51"/>
      <c r="F6" s="24" t="s">
        <v>1</v>
      </c>
      <c r="G6" s="33"/>
      <c r="H6" s="39" t="s">
        <v>30</v>
      </c>
      <c r="I6" s="44"/>
      <c r="J6" s="47"/>
      <c r="K6" s="47"/>
      <c r="L6" s="47"/>
    </row>
    <row r="7" spans="2:13" ht="27" customHeight="1">
      <c r="B7" s="52" t="s">
        <v>22</v>
      </c>
      <c r="C7" s="52"/>
      <c r="D7" s="52"/>
      <c r="E7" s="52"/>
      <c r="F7" s="25"/>
      <c r="G7" s="34"/>
      <c r="H7" s="25"/>
      <c r="I7" s="34"/>
      <c r="J7" s="47"/>
      <c r="K7" s="47"/>
      <c r="L7" s="47"/>
    </row>
    <row r="8" spans="2:13" ht="21" customHeight="1">
      <c r="B8" s="52" t="s">
        <v>34</v>
      </c>
      <c r="C8" s="52"/>
      <c r="D8" s="52"/>
      <c r="E8" s="52"/>
      <c r="F8" s="70"/>
      <c r="G8" s="35" t="s">
        <v>61</v>
      </c>
      <c r="H8" s="40"/>
      <c r="I8" s="35" t="s">
        <v>61</v>
      </c>
    </row>
    <row r="9" spans="2:13" ht="21" customHeight="1">
      <c r="B9" s="52" t="s">
        <v>45</v>
      </c>
      <c r="C9" s="52"/>
      <c r="D9" s="52"/>
      <c r="E9" s="52"/>
      <c r="F9" s="71"/>
      <c r="G9" s="35" t="s">
        <v>28</v>
      </c>
      <c r="H9" s="40"/>
      <c r="I9" s="35" t="s">
        <v>28</v>
      </c>
    </row>
    <row r="10" spans="2:13" ht="21" customHeight="1">
      <c r="B10" s="52" t="s">
        <v>70</v>
      </c>
      <c r="C10" s="52"/>
      <c r="D10" s="52"/>
      <c r="E10" s="52"/>
      <c r="F10" s="70"/>
      <c r="G10" s="35" t="s">
        <v>35</v>
      </c>
      <c r="H10" s="81"/>
      <c r="I10" s="35" t="s">
        <v>35</v>
      </c>
    </row>
    <row r="11" spans="2:13" ht="21" customHeight="1">
      <c r="B11" s="52" t="s">
        <v>58</v>
      </c>
      <c r="C11" s="52"/>
      <c r="D11" s="52"/>
      <c r="E11" s="52"/>
      <c r="F11" s="72">
        <f>IFERROR(F10/F12,0)</f>
        <v>0</v>
      </c>
      <c r="G11" s="35" t="s">
        <v>35</v>
      </c>
      <c r="H11" s="82">
        <f>IFERROR(H10/H12,0)</f>
        <v>0</v>
      </c>
      <c r="I11" s="35" t="s">
        <v>35</v>
      </c>
      <c r="J11" s="3" t="s">
        <v>20</v>
      </c>
    </row>
    <row r="12" spans="2:13" ht="21" customHeight="1">
      <c r="B12" s="53" t="s">
        <v>62</v>
      </c>
      <c r="C12" s="53"/>
      <c r="D12" s="53"/>
      <c r="E12" s="53"/>
      <c r="F12" s="71"/>
      <c r="G12" s="35"/>
      <c r="H12" s="83"/>
      <c r="I12" s="35"/>
    </row>
    <row r="13" spans="2:13" ht="21" customHeight="1">
      <c r="B13" s="52" t="s">
        <v>44</v>
      </c>
      <c r="C13" s="52"/>
      <c r="D13" s="52"/>
      <c r="E13" s="52"/>
      <c r="F13" s="70"/>
      <c r="G13" s="35" t="s">
        <v>47</v>
      </c>
      <c r="H13" s="84"/>
      <c r="I13" s="86"/>
    </row>
    <row r="14" spans="2:13" ht="21" customHeight="1">
      <c r="B14" s="53" t="s">
        <v>63</v>
      </c>
      <c r="C14" s="53"/>
      <c r="D14" s="53"/>
      <c r="E14" s="53"/>
      <c r="F14" s="73">
        <f>POWER(1.01,F13)</f>
        <v>1</v>
      </c>
      <c r="G14" s="35" t="s">
        <v>36</v>
      </c>
      <c r="H14" s="85"/>
      <c r="I14" s="87"/>
      <c r="J14" s="3" t="s">
        <v>20</v>
      </c>
    </row>
    <row r="15" spans="2:13" ht="21" customHeight="1">
      <c r="B15" s="52" t="s">
        <v>64</v>
      </c>
      <c r="C15" s="52"/>
      <c r="D15" s="52"/>
      <c r="E15" s="52"/>
      <c r="F15" s="74">
        <f>F8*F11*F14</f>
        <v>0</v>
      </c>
      <c r="G15" s="35" t="s">
        <v>35</v>
      </c>
      <c r="H15" s="74">
        <f>H11*H8</f>
        <v>0</v>
      </c>
      <c r="I15" s="35" t="s">
        <v>46</v>
      </c>
      <c r="J15" s="3" t="s">
        <v>65</v>
      </c>
      <c r="L15" s="50"/>
      <c r="M15" s="50"/>
    </row>
    <row r="16" spans="2:13" ht="42.6" customHeight="1">
      <c r="B16" s="54" t="s">
        <v>24</v>
      </c>
      <c r="C16" s="63"/>
      <c r="D16" s="63"/>
      <c r="E16" s="67"/>
      <c r="F16" s="75">
        <v>0.41099999999999998</v>
      </c>
      <c r="G16" s="35" t="s">
        <v>29</v>
      </c>
      <c r="H16" s="41">
        <f>$F$16</f>
        <v>0.41099999999999998</v>
      </c>
      <c r="I16" s="35" t="s">
        <v>29</v>
      </c>
    </row>
    <row r="17" spans="2:13" ht="27" customHeight="1">
      <c r="B17" s="55" t="s">
        <v>27</v>
      </c>
      <c r="C17" s="64"/>
      <c r="D17" s="64"/>
      <c r="E17" s="68"/>
      <c r="F17" s="76">
        <f>'★関数用'!F4</f>
        <v>0</v>
      </c>
      <c r="G17" s="36" t="s">
        <v>56</v>
      </c>
      <c r="H17" s="43">
        <f>'★関数用'!G4</f>
        <v>0</v>
      </c>
      <c r="I17" s="36" t="s">
        <v>54</v>
      </c>
      <c r="J17" s="3" t="s">
        <v>65</v>
      </c>
    </row>
    <row r="18" spans="2:13" ht="43.25" customHeight="1">
      <c r="B18" s="56" t="s">
        <v>0</v>
      </c>
      <c r="C18" s="65"/>
      <c r="D18" s="65"/>
      <c r="E18" s="69"/>
      <c r="F18" s="77" t="str">
        <f>IF(OR(F17=0,H17=0),"黄色セルに数値を入力してください",((H17-F17)/F17)*100)</f>
        <v>黄色セルに数値を入力してください</v>
      </c>
      <c r="G18" s="78"/>
      <c r="H18" s="78"/>
      <c r="I18" s="88" t="s">
        <v>36</v>
      </c>
      <c r="J18" s="3" t="s">
        <v>65</v>
      </c>
    </row>
    <row r="19" spans="2:13" ht="18.600000000000001" customHeight="1">
      <c r="B19" s="57" t="s">
        <v>69</v>
      </c>
      <c r="L19" s="50"/>
      <c r="M19" s="50"/>
    </row>
    <row r="20" spans="2:13">
      <c r="B20" s="58" t="s">
        <v>17</v>
      </c>
    </row>
    <row r="21" spans="2:13">
      <c r="B21" s="59" t="s">
        <v>67</v>
      </c>
      <c r="C21" s="59">
        <v>2.2000000000000002</v>
      </c>
      <c r="D21" s="59">
        <v>2.5</v>
      </c>
      <c r="E21" s="59">
        <v>2.8</v>
      </c>
      <c r="F21" s="59">
        <v>3.6</v>
      </c>
      <c r="G21" s="79">
        <v>4</v>
      </c>
      <c r="H21" s="79">
        <v>4.5</v>
      </c>
      <c r="I21" s="79">
        <v>5</v>
      </c>
      <c r="J21" s="59">
        <v>5.6</v>
      </c>
    </row>
    <row r="22" spans="2:13">
      <c r="B22" s="60" t="s">
        <v>68</v>
      </c>
      <c r="C22" s="60">
        <v>4408</v>
      </c>
      <c r="D22" s="60">
        <v>5010</v>
      </c>
      <c r="E22" s="60">
        <v>5611</v>
      </c>
      <c r="F22" s="60">
        <v>7214</v>
      </c>
      <c r="G22" s="60">
        <v>8015</v>
      </c>
      <c r="H22" s="60">
        <v>9017</v>
      </c>
      <c r="I22" s="60">
        <v>10019</v>
      </c>
      <c r="J22" s="89">
        <v>11222</v>
      </c>
    </row>
    <row r="23" spans="2:13">
      <c r="B23" s="61" t="s">
        <v>71</v>
      </c>
      <c r="C23" s="66"/>
      <c r="D23" s="66"/>
      <c r="E23" s="66"/>
      <c r="F23" s="66"/>
      <c r="G23" s="66"/>
      <c r="H23" s="66"/>
      <c r="I23" s="66"/>
    </row>
    <row r="24" spans="2:13">
      <c r="B24" s="62" t="s">
        <v>67</v>
      </c>
      <c r="C24" s="62">
        <v>2.2000000000000002</v>
      </c>
      <c r="D24" s="62">
        <v>2.5</v>
      </c>
      <c r="E24" s="62">
        <v>2.8</v>
      </c>
      <c r="F24" s="62">
        <v>3.6</v>
      </c>
      <c r="G24" s="80">
        <v>4</v>
      </c>
      <c r="H24" s="62">
        <v>5.6</v>
      </c>
      <c r="I24" s="62">
        <v>6.3</v>
      </c>
      <c r="J24" s="59">
        <v>7.1</v>
      </c>
    </row>
    <row r="25" spans="2:13">
      <c r="B25" s="60" t="s">
        <v>72</v>
      </c>
      <c r="C25" s="60">
        <v>4161</v>
      </c>
      <c r="D25" s="60">
        <v>4729</v>
      </c>
      <c r="E25" s="60">
        <v>5296</v>
      </c>
      <c r="F25" s="60">
        <v>6809</v>
      </c>
      <c r="G25" s="60">
        <v>7566</v>
      </c>
      <c r="H25" s="60">
        <v>10592</v>
      </c>
      <c r="I25" s="60">
        <v>11916</v>
      </c>
      <c r="J25" s="89">
        <v>13430</v>
      </c>
    </row>
    <row r="26" spans="2:13" ht="23.45" customHeight="1">
      <c r="B26" s="16" t="s">
        <v>66</v>
      </c>
      <c r="C26" s="16"/>
      <c r="D26" s="16"/>
      <c r="E26" s="16"/>
      <c r="F26" s="16"/>
      <c r="G26" s="16"/>
      <c r="H26" s="16"/>
      <c r="I26" s="16"/>
    </row>
    <row r="27" spans="2:13" ht="32.450000000000003" customHeight="1">
      <c r="B27" s="17"/>
      <c r="C27" s="17"/>
      <c r="D27" s="17"/>
      <c r="E27" s="17"/>
      <c r="F27" s="17"/>
      <c r="G27" s="17"/>
      <c r="H27" s="17"/>
      <c r="I27" s="17"/>
    </row>
  </sheetData>
  <sheetProtection password="DE3F" sheet="1" objects="1" scenarios="1" formatCells="0" formatColumns="0" formatRows="0" insertColumns="0" insertRows="0" deleteColumns="0" deleteRows="0"/>
  <mergeCells count="21">
    <mergeCell ref="G5:I5"/>
    <mergeCell ref="B6:E6"/>
    <mergeCell ref="F6:G6"/>
    <mergeCell ref="H6:I6"/>
    <mergeCell ref="B7:E7"/>
    <mergeCell ref="F7:G7"/>
    <mergeCell ref="H7:I7"/>
    <mergeCell ref="B8:E8"/>
    <mergeCell ref="B9:E9"/>
    <mergeCell ref="B10:E10"/>
    <mergeCell ref="B11:E11"/>
    <mergeCell ref="B12:E12"/>
    <mergeCell ref="B13:E13"/>
    <mergeCell ref="B14:E14"/>
    <mergeCell ref="B15:E15"/>
    <mergeCell ref="B16:E16"/>
    <mergeCell ref="B17:E17"/>
    <mergeCell ref="B18:E18"/>
    <mergeCell ref="F18:H18"/>
    <mergeCell ref="B26:I26"/>
    <mergeCell ref="H13:I14"/>
  </mergeCells>
  <phoneticPr fontId="9" type="Hiragana"/>
  <conditionalFormatting sqref="F18:H18">
    <cfRule type="containsText" dxfId="1" priority="1" text="黄色">
      <formula>NOT(ISERROR(SEARCH("黄色",F18)))</formula>
    </cfRule>
    <cfRule type="cellIs" dxfId="0" priority="2" operator="greaterThan">
      <formula>-29.9</formula>
    </cfRule>
  </conditionalFormatting>
  <pageMargins left="0.7" right="0.7" top="0.75" bottom="0.75" header="0.3" footer="0.3"/>
  <pageSetup paperSize="9" scale="90" fitToWidth="1" fitToHeight="1" orientation="landscape" usePrinterDefaults="1" r:id="rId1"/>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vt:i4>
      </vt:variant>
    </vt:vector>
  </HeadingPairs>
  <TitlesOfParts>
    <vt:vector size="3" baseType="lpstr">
      <vt:lpstr>★関数用</vt:lpstr>
      <vt:lpstr>消費エネルギー</vt:lpstr>
      <vt:lpstr>APF</vt:lpstr>
    </vt:vector>
  </TitlesOfParts>
  <Company>高知市役所</Company>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情報政策課</dc:creator>
  <cp:lastModifiedBy>Administrator</cp:lastModifiedBy>
  <cp:lastPrinted>2024-01-24T04:44:36Z</cp:lastPrinted>
  <dcterms:created xsi:type="dcterms:W3CDTF">2023-05-31T01:30:06Z</dcterms:created>
  <dcterms:modified xsi:type="dcterms:W3CDTF">2026-03-05T06:30:36Z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2026-03-05T06:30:36Z</vt:filetime>
  </property>
</Properties>
</file>