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000" firstSheet="1" activeTab="1"/>
  </bookViews>
  <sheets>
    <sheet name="★関数用" sheetId="5" state="hidden" r:id="rId1"/>
    <sheet name="給湯機器" sheetId="1" r:id="rId2"/>
  </sheets>
  <definedNames>
    <definedName name="_xlnm.Print_Area" localSheetId="1">給湯機器!$A$1:$I$24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<sst xmlns="http://schemas.openxmlformats.org/spreadsheetml/2006/main" xmlns:r="http://schemas.openxmlformats.org/officeDocument/2006/relationships" count="59" uniqueCount="59">
  <si>
    <t>既存機器</t>
  </si>
  <si>
    <t>LPG
(体積ベース)</t>
    <rPh sb="5" eb="7">
      <t>タイセキ</t>
    </rPh>
    <phoneticPr fontId="1"/>
  </si>
  <si>
    <t>既設の給湯機器に対して30%省CO2効果が得られることが分かる資料(例)</t>
  </si>
  <si>
    <t>燃料消費量</t>
    <rPh sb="0" eb="5">
      <t>ネンリョウショウヒリョウ</t>
    </rPh>
    <phoneticPr fontId="1"/>
  </si>
  <si>
    <t>排出係数</t>
    <rPh sb="0" eb="4">
      <t>ハイシュツケイスウ</t>
    </rPh>
    <phoneticPr fontId="1"/>
  </si>
  <si>
    <t>LPG（体積ベース）※4</t>
    <rPh sb="4" eb="6">
      <t>タイセキ</t>
    </rPh>
    <phoneticPr fontId="1"/>
  </si>
  <si>
    <t>LPG（体積）</t>
  </si>
  <si>
    <t>LPG
(重量ベース)</t>
    <rPh sb="5" eb="7">
      <t>ジュウリョウ</t>
    </rPh>
    <phoneticPr fontId="1"/>
  </si>
  <si>
    <t>※黄色のセルに必要事項を入力してください。</t>
    <rPh sb="1" eb="3">
      <t>キイロ</t>
    </rPh>
    <rPh sb="7" eb="9">
      <t>ヒツヨウ</t>
    </rPh>
    <rPh sb="9" eb="11">
      <t>ジコウ</t>
    </rPh>
    <rPh sb="12" eb="14">
      <t>ニュウリョク</t>
    </rPh>
    <phoneticPr fontId="1"/>
  </si>
  <si>
    <t>kg/ｈ</t>
  </si>
  <si>
    <r>
      <t>CO</t>
    </r>
    <r>
      <rPr>
        <vertAlign val="subscript"/>
        <sz val="12"/>
        <color theme="1"/>
        <rFont val="BIZ UDPゴシック"/>
      </rPr>
      <t>2</t>
    </r>
    <r>
      <rPr>
        <sz val="12"/>
        <color theme="1"/>
        <rFont val="BIZ UDPゴシック"/>
      </rPr>
      <t>排出量 
（消費電力量×排出係数）又は（燃料消費量×排出係数）</t>
    </r>
    <rPh sb="3" eb="6">
      <t>ハイシュツリョウ</t>
    </rPh>
    <rPh sb="15" eb="19">
      <t>ハイシュツケイスウ</t>
    </rPh>
    <rPh sb="20" eb="21">
      <t>マタ</t>
    </rPh>
    <rPh sb="23" eb="28">
      <t>ネンリョウショウヒリョウ</t>
    </rPh>
    <rPh sb="29" eb="33">
      <t>ハイシュツケイスウ</t>
    </rPh>
    <phoneticPr fontId="1"/>
  </si>
  <si>
    <t>ガス式</t>
    <rPh sb="2" eb="3">
      <t>シキ</t>
    </rPh>
    <phoneticPr fontId="1"/>
  </si>
  <si>
    <t>都市ガス</t>
    <rPh sb="0" eb="2">
      <t>トシ</t>
    </rPh>
    <phoneticPr fontId="1"/>
  </si>
  <si>
    <t>定格消費電力</t>
    <rPh sb="0" eb="2">
      <t>テイカク</t>
    </rPh>
    <rPh sb="2" eb="4">
      <t>ショウヒ</t>
    </rPh>
    <rPh sb="4" eb="6">
      <t>デンリョク</t>
    </rPh>
    <phoneticPr fontId="1"/>
  </si>
  <si>
    <t>灯油※5</t>
    <rPh sb="0" eb="2">
      <t>トウユ</t>
    </rPh>
    <phoneticPr fontId="1"/>
  </si>
  <si>
    <t>電気式</t>
    <rPh sb="0" eb="3">
      <t>デンキシキ</t>
    </rPh>
    <phoneticPr fontId="1"/>
  </si>
  <si>
    <t>自動計算</t>
    <rPh sb="0" eb="4">
      <t>じど</t>
    </rPh>
    <phoneticPr fontId="2" type="Hiragana"/>
  </si>
  <si>
    <t>LPG（重量ベース） ※3</t>
    <rPh sb="4" eb="6">
      <t>ジュウリョウ</t>
    </rPh>
    <phoneticPr fontId="1"/>
  </si>
  <si>
    <t>メーカー型番</t>
    <rPh sb="4" eb="6">
      <t>カタバン</t>
    </rPh>
    <phoneticPr fontId="1"/>
  </si>
  <si>
    <t>※　計算で使用する数値についてはメーカーや取扱業者等にご相談ください。</t>
    <rPh sb="2" eb="4">
      <t>ケイサン</t>
    </rPh>
    <rPh sb="5" eb="7">
      <t>シヨウ</t>
    </rPh>
    <rPh sb="9" eb="11">
      <t>スウチ</t>
    </rPh>
    <rPh sb="21" eb="25">
      <t>トリアツカイギョウシャ</t>
    </rPh>
    <rPh sb="25" eb="26">
      <t>ナド</t>
    </rPh>
    <rPh sb="28" eb="30">
      <t>ソウダン</t>
    </rPh>
    <phoneticPr fontId="1"/>
  </si>
  <si>
    <t>※　使用日数や使用時間の制限等の運用の変更による削減効果はここでは含みません。</t>
    <rPh sb="2" eb="6">
      <t>シヨウニッスウ</t>
    </rPh>
    <rPh sb="7" eb="11">
      <t>シヨウジカン</t>
    </rPh>
    <rPh sb="12" eb="14">
      <t>セイゲン</t>
    </rPh>
    <rPh sb="14" eb="15">
      <t>トウ</t>
    </rPh>
    <rPh sb="16" eb="18">
      <t>ウンヨウ</t>
    </rPh>
    <rPh sb="19" eb="21">
      <t>ヘンコウ</t>
    </rPh>
    <rPh sb="24" eb="28">
      <t>サクゲンコウカ</t>
    </rPh>
    <rPh sb="33" eb="34">
      <t>フク</t>
    </rPh>
    <phoneticPr fontId="1"/>
  </si>
  <si>
    <t>kW</t>
  </si>
  <si>
    <r>
      <t>kg‐CO</t>
    </r>
    <r>
      <rPr>
        <vertAlign val="subscript"/>
        <sz val="12"/>
        <color theme="1"/>
        <rFont val="BIZ UDPゴシック"/>
      </rPr>
      <t>2</t>
    </r>
    <r>
      <rPr>
        <sz val="12"/>
        <color theme="1"/>
        <rFont val="BIZ UDPゴシック"/>
      </rPr>
      <t>/kWh</t>
    </r>
  </si>
  <si>
    <t>入替後機器</t>
  </si>
  <si>
    <t>前</t>
  </si>
  <si>
    <t>灯油</t>
    <rPh sb="0" eb="2">
      <t>トウユ</t>
    </rPh>
    <phoneticPr fontId="1"/>
  </si>
  <si>
    <t>L/h</t>
  </si>
  <si>
    <t>Ｌ/ｈ</t>
  </si>
  <si>
    <t>※3　プロパンの排出係数について、環境省　温室効果ガス排出量算定・報告・公表制度の排出係数一覧を使用しています。</t>
  </si>
  <si>
    <t>例：給湯機器の新旧比較</t>
    <rPh sb="0" eb="1">
      <t>レイ</t>
    </rPh>
    <rPh sb="2" eb="4">
      <t>キュウトウ</t>
    </rPh>
    <rPh sb="4" eb="6">
      <t>キキ</t>
    </rPh>
    <rPh sb="7" eb="11">
      <t>シンキュウヒカク</t>
    </rPh>
    <phoneticPr fontId="1"/>
  </si>
  <si>
    <t>※1　電力排出係数について、募集開始時直近の中部電力の調整後排出係数を使用しています。</t>
    <rPh sb="3" eb="9">
      <t>デンリョクハイシュツケイスウ</t>
    </rPh>
    <rPh sb="14" eb="16">
      <t>ボシュウ</t>
    </rPh>
    <rPh sb="16" eb="18">
      <t>カイシ</t>
    </rPh>
    <rPh sb="18" eb="19">
      <t>ジ</t>
    </rPh>
    <rPh sb="19" eb="21">
      <t>チョッキン</t>
    </rPh>
    <rPh sb="22" eb="24">
      <t>チュウブ</t>
    </rPh>
    <rPh sb="24" eb="26">
      <t>デンリョク</t>
    </rPh>
    <rPh sb="27" eb="30">
      <t>チョウセイゴ</t>
    </rPh>
    <rPh sb="35" eb="37">
      <t>シヨウ</t>
    </rPh>
    <phoneticPr fontId="1"/>
  </si>
  <si>
    <t>％</t>
  </si>
  <si>
    <t>冷房</t>
  </si>
  <si>
    <t>前</t>
    <rPh sb="0" eb="1">
      <t>マエ</t>
    </rPh>
    <phoneticPr fontId="1"/>
  </si>
  <si>
    <t>暖房</t>
  </si>
  <si>
    <t>電気</t>
  </si>
  <si>
    <t>都市</t>
  </si>
  <si>
    <t>●空調機器用</t>
    <rPh sb="1" eb="3">
      <t>クウチョウ</t>
    </rPh>
    <rPh sb="3" eb="5">
      <t>キキ</t>
    </rPh>
    <rPh sb="5" eb="6">
      <t>ヨウ</t>
    </rPh>
    <phoneticPr fontId="1"/>
  </si>
  <si>
    <t>後</t>
  </si>
  <si>
    <t>※５　灯油の排出係数について，環境省　温室効果ガス排出量算定・報告・公表制度の排出係数一覧を使用しています。</t>
  </si>
  <si>
    <r>
      <t>Nm</t>
    </r>
    <r>
      <rPr>
        <vertAlign val="superscript"/>
        <sz val="12"/>
        <color theme="1"/>
        <rFont val="BIZ UDPゴシック"/>
      </rPr>
      <t>３</t>
    </r>
    <r>
      <rPr>
        <sz val="12"/>
        <color theme="1"/>
        <rFont val="BIZ UDPゴシック"/>
      </rPr>
      <t>/h</t>
    </r>
  </si>
  <si>
    <r>
      <t>kg‐CO</t>
    </r>
    <r>
      <rPr>
        <vertAlign val="subscript"/>
        <sz val="12"/>
        <color theme="1"/>
        <rFont val="BIZ UDPゴシック"/>
      </rPr>
      <t>2</t>
    </r>
    <r>
      <rPr>
        <sz val="12"/>
        <color theme="1"/>
        <rFont val="BIZ UDPゴシック"/>
      </rPr>
      <t>/Nm</t>
    </r>
    <r>
      <rPr>
        <vertAlign val="superscript"/>
        <sz val="12"/>
        <color theme="1"/>
        <rFont val="BIZ UDPゴシック"/>
      </rPr>
      <t>３</t>
    </r>
  </si>
  <si>
    <r>
      <t>kg‐CO</t>
    </r>
    <r>
      <rPr>
        <vertAlign val="subscript"/>
        <sz val="12"/>
        <color theme="1"/>
        <rFont val="BIZ UDPゴシック"/>
      </rPr>
      <t>2</t>
    </r>
    <r>
      <rPr>
        <sz val="12"/>
        <color theme="1"/>
        <rFont val="BIZ UDPゴシック"/>
      </rPr>
      <t>/kg</t>
    </r>
  </si>
  <si>
    <t>※2　都市ガスの排出係数について、環境省　温室効果ガス排出量算定・報告・公表制度の排出係数一覧を使用しています。</t>
    <rPh sb="3" eb="5">
      <t>トシ</t>
    </rPh>
    <rPh sb="8" eb="10">
      <t>ハイシュツ</t>
    </rPh>
    <rPh sb="10" eb="12">
      <t>ケイスウ</t>
    </rPh>
    <rPh sb="17" eb="20">
      <t>カンキョウショウ</t>
    </rPh>
    <rPh sb="21" eb="25">
      <t>オンシツコウカ</t>
    </rPh>
    <rPh sb="27" eb="29">
      <t>ハイシュツ</t>
    </rPh>
    <rPh sb="29" eb="30">
      <t>リョウ</t>
    </rPh>
    <rPh sb="30" eb="32">
      <t>サンテイ</t>
    </rPh>
    <rPh sb="33" eb="35">
      <t>ホウコク</t>
    </rPh>
    <rPh sb="36" eb="38">
      <t>コウヒョウ</t>
    </rPh>
    <rPh sb="38" eb="40">
      <t>セイド</t>
    </rPh>
    <rPh sb="41" eb="45">
      <t>ハイシュツケイスウ</t>
    </rPh>
    <rPh sb="45" eb="47">
      <t>イチラン</t>
    </rPh>
    <rPh sb="48" eb="50">
      <t>シヨウ</t>
    </rPh>
    <phoneticPr fontId="1"/>
  </si>
  <si>
    <t>kg‐CO2/L</t>
  </si>
  <si>
    <t>LPG（重量）</t>
  </si>
  <si>
    <r>
      <t>kg‐CO</t>
    </r>
    <r>
      <rPr>
        <vertAlign val="subscript"/>
        <sz val="12"/>
        <color theme="1"/>
        <rFont val="BIZ UDPゴシック"/>
      </rPr>
      <t>2</t>
    </r>
    <r>
      <rPr>
        <sz val="12"/>
        <color theme="1"/>
        <rFont val="BIZ UDPゴシック"/>
      </rPr>
      <t>/h　B</t>
    </r>
  </si>
  <si>
    <r>
      <t>kg‐CO</t>
    </r>
    <r>
      <rPr>
        <vertAlign val="subscript"/>
        <sz val="12"/>
        <color theme="1"/>
        <rFont val="BIZ UDPゴシック"/>
      </rPr>
      <t>2</t>
    </r>
    <r>
      <rPr>
        <sz val="12"/>
        <color theme="1"/>
        <rFont val="BIZ UDPゴシック"/>
      </rPr>
      <t>/h　A</t>
    </r>
  </si>
  <si>
    <t>燃料消費量</t>
  </si>
  <si>
    <t>電力 ※1</t>
    <rPh sb="0" eb="2">
      <t>デンリョク</t>
    </rPh>
    <phoneticPr fontId="1"/>
  </si>
  <si>
    <t>灯油式</t>
    <rPh sb="0" eb="2">
      <t>トウユ</t>
    </rPh>
    <rPh sb="2" eb="3">
      <t>シキ</t>
    </rPh>
    <phoneticPr fontId="1"/>
  </si>
  <si>
    <t>都市ガス ※2</t>
    <rPh sb="0" eb="2">
      <t>トシ</t>
    </rPh>
    <phoneticPr fontId="1"/>
  </si>
  <si>
    <r>
      <t xml:space="preserve">CO2削減効果
</t>
    </r>
    <r>
      <rPr>
        <u/>
        <sz val="12"/>
        <color rgb="FFFF0000"/>
        <rFont val="BIZ UDPゴシック"/>
      </rPr>
      <t>※▲30％以上であること</t>
    </r>
    <rPh sb="3" eb="7">
      <t>サクゲンコウカ</t>
    </rPh>
    <phoneticPr fontId="1"/>
  </si>
  <si>
    <t>後</t>
    <rPh sb="0" eb="1">
      <t>ウシ</t>
    </rPh>
    <phoneticPr fontId="1"/>
  </si>
  <si>
    <t>●給湯機器用</t>
    <rPh sb="1" eb="3">
      <t>キュウトウ</t>
    </rPh>
    <rPh sb="3" eb="5">
      <t>キキ</t>
    </rPh>
    <rPh sb="5" eb="6">
      <t>ヨウ</t>
    </rPh>
    <phoneticPr fontId="1"/>
  </si>
  <si>
    <t>給湯
（B-A）/A</t>
    <rPh sb="0" eb="2">
      <t>キュウトウ</t>
    </rPh>
    <phoneticPr fontId="1"/>
  </si>
  <si>
    <t>冷暖房</t>
    <rPh sb="0" eb="3">
      <t>レイダンボウ</t>
    </rPh>
    <phoneticPr fontId="1"/>
  </si>
  <si>
    <t>電気</t>
    <rPh sb="0" eb="2">
      <t>デンキ</t>
    </rPh>
    <phoneticPr fontId="1"/>
  </si>
  <si>
    <t>自動計算</t>
    <rPh sb="0" eb="2">
      <t>じどう</t>
    </rPh>
    <rPh sb="2" eb="4">
      <t>けいさん</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</si>
</sst>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0;&quot;▲ &quot;0.0"/>
  </numFmts>
  <fonts count="10">
    <font>
      <sz val="11"/>
      <color theme="1"/>
      <name val="ＭＳ Ｐゴシック"/>
      <family val="3"/>
      <scheme val="minor"/>
    </font>
    <font>
      <sz val="6"/>
      <color auto="1"/>
      <name val="ＭＳ Ｐゴシック"/>
      <family val="3"/>
      <scheme val="minor"/>
    </font>
    <font>
      <sz val="6"/>
      <color auto="1"/>
      <name val="游ゴシック"/>
      <family val="3"/>
    </font>
    <font>
      <sz val="12"/>
      <color theme="1"/>
      <name val="BIZ UDPゴシック"/>
      <family val="3"/>
    </font>
    <font>
      <sz val="12"/>
      <color auto="1"/>
      <name val="BIZ UDPゴシック"/>
      <family val="3"/>
    </font>
    <font>
      <b/>
      <u/>
      <sz val="12"/>
      <color rgb="FFFF0000"/>
      <name val="BIZ UDPゴシック"/>
      <family val="3"/>
    </font>
    <font>
      <sz val="11"/>
      <color theme="1"/>
      <name val="BIZ UDPゴシック"/>
      <family val="3"/>
    </font>
    <font>
      <sz val="14"/>
      <color theme="1"/>
      <name val="BIZ UDPゴシック"/>
      <family val="3"/>
    </font>
    <font>
      <sz val="14"/>
      <color auto="1"/>
      <name val="BIZ UDPゴシック"/>
      <family val="3"/>
    </font>
    <font>
      <sz val="11"/>
      <color theme="1"/>
      <name val="ＭＳ Ｐゴシック"/>
      <family val="3"/>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ck">
        <color auto="1"/>
      </left>
      <right style="thin">
        <color auto="1"/>
      </right>
      <top style="thick">
        <color auto="1"/>
      </top>
      <bottom style="thick">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ck">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ck">
        <color auto="1"/>
      </top>
      <bottom style="thick">
        <color auto="1"/>
      </bottom>
      <diagonal/>
    </border>
    <border>
      <left/>
      <right/>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NumberFormat="1">
      <alignment vertical="center"/>
    </xf>
    <xf numFmtId="176" fontId="0" fillId="0" borderId="0" xfId="0" applyNumberFormat="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Fill="1">
      <alignment vertical="center"/>
    </xf>
    <xf numFmtId="0" fontId="5" fillId="0" borderId="0" xfId="0" applyFont="1" applyFill="1">
      <alignment vertical="center"/>
    </xf>
    <xf numFmtId="0" fontId="3" fillId="0" borderId="0" xfId="0" applyFont="1" applyFill="1" applyAlignment="1"/>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distributed" vertical="center" justifyLastLine="1"/>
    </xf>
    <xf numFmtId="0" fontId="3" fillId="2" borderId="13" xfId="0" applyFont="1" applyFill="1" applyBorder="1" applyAlignment="1" applyProtection="1">
      <alignment horizontal="center" vertical="center"/>
      <protection locked="0"/>
    </xf>
    <xf numFmtId="0" fontId="7" fillId="2" borderId="13" xfId="0" applyFont="1" applyFill="1" applyBorder="1" applyAlignment="1" applyProtection="1">
      <alignment vertical="center"/>
      <protection locked="0"/>
    </xf>
    <xf numFmtId="0" fontId="8" fillId="0" borderId="13" xfId="0" applyFont="1" applyFill="1" applyBorder="1" applyAlignment="1">
      <alignment vertical="center"/>
    </xf>
    <xf numFmtId="2" fontId="8" fillId="0" borderId="13" xfId="0" applyNumberFormat="1" applyFont="1" applyFill="1" applyBorder="1" applyAlignment="1">
      <alignment vertical="center"/>
    </xf>
    <xf numFmtId="40" fontId="7" fillId="0" borderId="13" xfId="1" applyNumberFormat="1" applyFont="1" applyFill="1" applyBorder="1" applyAlignment="1">
      <alignment vertical="center"/>
    </xf>
    <xf numFmtId="177" fontId="7" fillId="0" borderId="14" xfId="2" applyNumberFormat="1" applyFont="1" applyFill="1" applyBorder="1" applyAlignment="1">
      <alignment horizontal="center" vertical="center"/>
    </xf>
    <xf numFmtId="0" fontId="3" fillId="0" borderId="15" xfId="0" applyFont="1" applyFill="1" applyBorder="1" applyAlignment="1">
      <alignment horizontal="right"/>
    </xf>
    <xf numFmtId="0" fontId="3" fillId="0" borderId="11" xfId="0" applyFont="1" applyFill="1" applyBorder="1" applyAlignment="1">
      <alignment horizontal="distributed" vertical="center" justifyLastLine="1"/>
    </xf>
    <xf numFmtId="0" fontId="3" fillId="2" borderId="11" xfId="0" applyFont="1" applyFill="1" applyBorder="1" applyAlignment="1" applyProtection="1">
      <alignment horizontal="center" vertical="center"/>
      <protection locked="0"/>
    </xf>
    <xf numFmtId="0" fontId="3" fillId="0" borderId="11" xfId="0" applyFont="1" applyFill="1" applyBorder="1" applyAlignment="1">
      <alignment horizontal="right" vertical="center" shrinkToFit="1"/>
    </xf>
    <xf numFmtId="177" fontId="7" fillId="0" borderId="16" xfId="2" applyNumberFormat="1" applyFont="1" applyFill="1" applyBorder="1" applyAlignment="1">
      <alignment horizontal="center" vertical="center"/>
    </xf>
    <xf numFmtId="0" fontId="3" fillId="0" borderId="9" xfId="0" applyFont="1" applyFill="1" applyBorder="1" applyAlignment="1">
      <alignment horizontal="distributed" vertical="center" justifyLastLine="1"/>
    </xf>
    <xf numFmtId="0" fontId="7" fillId="2" borderId="8" xfId="0" applyFont="1" applyFill="1" applyBorder="1" applyAlignment="1" applyProtection="1">
      <alignment vertical="center"/>
      <protection locked="0"/>
    </xf>
    <xf numFmtId="0" fontId="8" fillId="0" borderId="8" xfId="0" applyNumberFormat="1" applyFont="1" applyFill="1" applyBorder="1" applyAlignment="1">
      <alignment vertical="center"/>
    </xf>
    <xf numFmtId="40" fontId="7" fillId="0" borderId="8" xfId="1" applyNumberFormat="1" applyFont="1" applyFill="1" applyBorder="1" applyAlignment="1">
      <alignment vertical="center"/>
    </xf>
    <xf numFmtId="0" fontId="3" fillId="0" borderId="12" xfId="0" applyFont="1" applyFill="1" applyBorder="1" applyAlignment="1">
      <alignment horizontal="distributed" vertical="center" justifyLastLine="1"/>
    </xf>
    <xf numFmtId="0" fontId="3" fillId="0" borderId="17"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cellXfs>
  <cellStyles count="3">
    <cellStyle name="標準" xfId="0" builtinId="0"/>
    <cellStyle name="桁区切り" xfId="1" builtinId="6"/>
    <cellStyle name="パーセント" xfId="2" builtinId="5"/>
  </cellStyles>
  <dxfs count="2">
    <dxf>
      <font>
        <color auto="1"/>
      </font>
      <fill>
        <patternFill>
          <bgColor rgb="FFFF0000"/>
        </patternFill>
      </fill>
    </dxf>
    <dxf>
      <font>
        <color rgb="FFFFFF0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29210</xdr:colOff>
      <xdr:row>0</xdr:row>
      <xdr:rowOff>46990</xdr:rowOff>
    </xdr:from>
    <xdr:to xmlns:xdr="http://schemas.openxmlformats.org/drawingml/2006/spreadsheetDrawing">
      <xdr:col>1</xdr:col>
      <xdr:colOff>1734820</xdr:colOff>
      <xdr:row>0</xdr:row>
      <xdr:rowOff>466090</xdr:rowOff>
    </xdr:to>
    <xdr:sp macro="" textlink="">
      <xdr:nvSpPr>
        <xdr:cNvPr id="2" name="テキスト ボックス 1"/>
        <xdr:cNvSpPr txBox="1"/>
      </xdr:nvSpPr>
      <xdr:spPr>
        <a:xfrm>
          <a:off x="29210" y="46990"/>
          <a:ext cx="1859915" cy="41910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latin typeface="BIZ UDPゴシック"/>
              <a:ea typeface="BIZ UDPゴシック"/>
            </a:rPr>
            <a:t>（給湯器用）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26"/>
  <sheetViews>
    <sheetView workbookViewId="0">
      <selection activeCell="G11" sqref="G11"/>
    </sheetView>
  </sheetViews>
  <sheetFormatPr defaultRowHeight="13.2"/>
  <cols>
    <col min="3" max="3" width="9.109375" bestFit="1" customWidth="1"/>
    <col min="6" max="6" width="14.109375" bestFit="1" customWidth="1"/>
    <col min="7" max="7" width="9.109375" bestFit="1" customWidth="1"/>
  </cols>
  <sheetData>
    <row r="1" spans="1:7">
      <c r="A1" t="s">
        <v>37</v>
      </c>
    </row>
    <row r="2" spans="1:7">
      <c r="A2" t="s">
        <v>32</v>
      </c>
      <c r="E2" t="s">
        <v>56</v>
      </c>
    </row>
    <row r="3" spans="1:7">
      <c r="B3" s="1" t="s">
        <v>24</v>
      </c>
      <c r="C3" s="1" t="s">
        <v>38</v>
      </c>
      <c r="F3" t="s">
        <v>33</v>
      </c>
      <c r="G3" t="s">
        <v>53</v>
      </c>
    </row>
    <row r="4" spans="1:7">
      <c r="A4" t="s">
        <v>35</v>
      </c>
      <c r="B4" t="e">
        <f>#REF!*#REF!</f>
        <v>#REF!</v>
      </c>
      <c r="C4" t="e">
        <f>#REF!*#REF!</f>
        <v>#REF!</v>
      </c>
      <c r="E4" t="s">
        <v>57</v>
      </c>
      <c r="F4" s="3" t="e">
        <f>#REF!*#REF!</f>
        <v>#REF!</v>
      </c>
      <c r="G4" s="2" t="e">
        <f>#REF!*#REF!</f>
        <v>#REF!</v>
      </c>
    </row>
    <row r="5" spans="1:7">
      <c r="A5" t="s">
        <v>36</v>
      </c>
      <c r="B5" t="e">
        <f>#REF!*#REF!</f>
        <v>#REF!</v>
      </c>
      <c r="C5" t="e">
        <f>#REF!*#REF!</f>
        <v>#REF!</v>
      </c>
    </row>
    <row r="6" spans="1:7">
      <c r="A6" t="s">
        <v>45</v>
      </c>
      <c r="B6" t="e">
        <f>#REF!*#REF!</f>
        <v>#REF!</v>
      </c>
      <c r="C6" t="e">
        <f>#REF!*#REF!</f>
        <v>#REF!</v>
      </c>
    </row>
    <row r="7" spans="1:7">
      <c r="A7" t="s">
        <v>6</v>
      </c>
      <c r="B7" t="e">
        <f>#REF!*#REF!</f>
        <v>#REF!</v>
      </c>
      <c r="C7" t="e">
        <f>#REF!*#REF!</f>
        <v>#REF!</v>
      </c>
    </row>
    <row r="8" spans="1:7">
      <c r="B8" t="e">
        <f>SUM(B4:B7)</f>
        <v>#REF!</v>
      </c>
      <c r="C8" t="e">
        <f>SUM(C4:C7)</f>
        <v>#REF!</v>
      </c>
    </row>
    <row r="11" spans="1:7">
      <c r="A11" t="s">
        <v>34</v>
      </c>
    </row>
    <row r="12" spans="1:7">
      <c r="B12" s="1" t="s">
        <v>24</v>
      </c>
      <c r="C12" s="1" t="s">
        <v>38</v>
      </c>
    </row>
    <row r="13" spans="1:7">
      <c r="A13" t="s">
        <v>35</v>
      </c>
      <c r="B13" t="e">
        <f>#REF!*#REF!</f>
        <v>#REF!</v>
      </c>
      <c r="C13" t="e">
        <f>#REF!*#REF!</f>
        <v>#REF!</v>
      </c>
    </row>
    <row r="14" spans="1:7">
      <c r="A14" t="s">
        <v>36</v>
      </c>
      <c r="B14" t="e">
        <f>#REF!*#REF!</f>
        <v>#REF!</v>
      </c>
      <c r="C14" t="e">
        <f>#REF!*#REF!</f>
        <v>#REF!</v>
      </c>
    </row>
    <row r="15" spans="1:7">
      <c r="A15" t="s">
        <v>45</v>
      </c>
      <c r="B15" t="e">
        <f>#REF!*#REF!</f>
        <v>#REF!</v>
      </c>
      <c r="C15" t="e">
        <f>#REF!*#REF!</f>
        <v>#REF!</v>
      </c>
    </row>
    <row r="16" spans="1:7">
      <c r="A16" t="s">
        <v>6</v>
      </c>
      <c r="B16" t="e">
        <f>#REF!*#REF!</f>
        <v>#REF!</v>
      </c>
      <c r="C16" t="e">
        <f>#REF!*#REF!</f>
        <v>#REF!</v>
      </c>
    </row>
    <row r="17" spans="1:3">
      <c r="B17" t="e">
        <f>SUM(B13:B16)</f>
        <v>#REF!</v>
      </c>
      <c r="C17" t="e">
        <f>SUM(C13:C16)</f>
        <v>#REF!</v>
      </c>
    </row>
    <row r="19" spans="1:3">
      <c r="A19" t="s">
        <v>54</v>
      </c>
    </row>
    <row r="20" spans="1:3">
      <c r="B20" s="1" t="s">
        <v>24</v>
      </c>
      <c r="C20" s="1" t="s">
        <v>38</v>
      </c>
    </row>
    <row r="21" spans="1:3">
      <c r="A21" t="s">
        <v>35</v>
      </c>
      <c r="B21" s="2">
        <f>給湯機器!E8*給湯機器!E13</f>
        <v>0</v>
      </c>
      <c r="C21" s="2">
        <f>給湯機器!G8*給湯機器!G13</f>
        <v>0</v>
      </c>
    </row>
    <row r="22" spans="1:3">
      <c r="A22" t="s">
        <v>36</v>
      </c>
      <c r="B22" s="2">
        <f>給湯機器!E9*給湯機器!E14</f>
        <v>0</v>
      </c>
      <c r="C22" s="2">
        <f>給湯機器!G9*給湯機器!G14</f>
        <v>0</v>
      </c>
    </row>
    <row r="23" spans="1:3">
      <c r="A23" t="s">
        <v>45</v>
      </c>
      <c r="B23" s="2">
        <f>給湯機器!E10*給湯機器!E$15</f>
        <v>0</v>
      </c>
      <c r="C23" s="2">
        <f>給湯機器!G10*給湯機器!G$15</f>
        <v>0</v>
      </c>
    </row>
    <row r="24" spans="1:3">
      <c r="A24" t="s">
        <v>6</v>
      </c>
      <c r="B24" s="2">
        <f>給湯機器!E11*給湯機器!E$16</f>
        <v>0</v>
      </c>
      <c r="C24" s="2">
        <f>給湯機器!G11*給湯機器!G$16</f>
        <v>0</v>
      </c>
    </row>
    <row r="25" spans="1:3">
      <c r="A25" t="s">
        <v>25</v>
      </c>
      <c r="B25" s="2">
        <f>給湯機器!E12*給湯機器!E$17</f>
        <v>0</v>
      </c>
      <c r="C25" s="2">
        <f>給湯機器!G12*給湯機器!G$17</f>
        <v>0</v>
      </c>
    </row>
    <row r="26" spans="1:3">
      <c r="B26">
        <f>SUM(B21:B25)</f>
        <v>0</v>
      </c>
      <c r="C26">
        <f>SUM(C21:C25)</f>
        <v>0</v>
      </c>
    </row>
  </sheetData>
  <phoneticPr fontI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5"/>
  <sheetViews>
    <sheetView tabSelected="1" view="pageBreakPreview" topLeftCell="A4" zoomScaleSheetLayoutView="100" workbookViewId="0">
      <selection activeCell="K14" sqref="K14"/>
    </sheetView>
  </sheetViews>
  <sheetFormatPr defaultRowHeight="13.8"/>
  <cols>
    <col min="1" max="1" width="2.25" style="4" customWidth="1"/>
    <col min="2" max="2" width="30.625" style="4" customWidth="1"/>
    <col min="3" max="3" width="15.5" style="4" customWidth="1"/>
    <col min="4" max="4" width="17.375" style="4" customWidth="1"/>
    <col min="5" max="5" width="14.125" style="4" customWidth="1"/>
    <col min="6" max="6" width="15.875" style="4" customWidth="1"/>
    <col min="7" max="7" width="14.125" style="4" customWidth="1"/>
    <col min="8" max="8" width="15.875" style="4" customWidth="1"/>
    <col min="9" max="9" width="10.88671875" style="4" customWidth="1"/>
    <col min="10" max="10" width="13" style="4" customWidth="1"/>
    <col min="11" max="16384" width="9" style="4" customWidth="1"/>
  </cols>
  <sheetData>
    <row r="1" spans="2:12" s="4" customFormat="1" ht="41.25" customHeight="1"/>
    <row r="2" spans="2:12" s="4" customFormat="1" ht="14.25" customHeight="1">
      <c r="B2" s="6" t="s">
        <v>2</v>
      </c>
    </row>
    <row r="3" spans="2:12" s="4" customFormat="1">
      <c r="B3" s="7" t="s">
        <v>20</v>
      </c>
    </row>
    <row r="4" spans="2:12" s="4" customFormat="1">
      <c r="B4" s="7" t="s">
        <v>19</v>
      </c>
    </row>
    <row r="5" spans="2:12" s="4" customFormat="1" ht="21" customHeight="1">
      <c r="B5" s="8" t="s">
        <v>29</v>
      </c>
      <c r="F5" s="33" t="s">
        <v>8</v>
      </c>
      <c r="G5" s="33"/>
      <c r="H5" s="33"/>
    </row>
    <row r="6" spans="2:12" s="4" customFormat="1" ht="18" customHeight="1">
      <c r="B6" s="9"/>
      <c r="C6" s="9"/>
      <c r="D6" s="9"/>
      <c r="E6" s="26" t="s">
        <v>0</v>
      </c>
      <c r="F6" s="34"/>
      <c r="G6" s="38" t="s">
        <v>23</v>
      </c>
      <c r="H6" s="42"/>
      <c r="I6" s="44"/>
      <c r="J6" s="44"/>
      <c r="K6" s="44"/>
    </row>
    <row r="7" spans="2:12" s="4" customFormat="1" ht="27" customHeight="1">
      <c r="B7" s="10" t="s">
        <v>18</v>
      </c>
      <c r="C7" s="10"/>
      <c r="D7" s="10"/>
      <c r="E7" s="27"/>
      <c r="F7" s="35"/>
      <c r="G7" s="27"/>
      <c r="H7" s="35"/>
      <c r="I7" s="44"/>
      <c r="J7" s="44"/>
      <c r="K7" s="44"/>
    </row>
    <row r="8" spans="2:12" s="4" customFormat="1" ht="28.5" customHeight="1">
      <c r="B8" s="10" t="s">
        <v>15</v>
      </c>
      <c r="C8" s="18" t="s">
        <v>13</v>
      </c>
      <c r="D8" s="22"/>
      <c r="E8" s="28"/>
      <c r="F8" s="36" t="s">
        <v>21</v>
      </c>
      <c r="G8" s="39"/>
      <c r="H8" s="36" t="s">
        <v>21</v>
      </c>
    </row>
    <row r="9" spans="2:12" s="4" customFormat="1" ht="28.5" customHeight="1">
      <c r="B9" s="11" t="s">
        <v>11</v>
      </c>
      <c r="C9" s="11" t="s">
        <v>3</v>
      </c>
      <c r="D9" s="11" t="s">
        <v>12</v>
      </c>
      <c r="E9" s="28"/>
      <c r="F9" s="36" t="s">
        <v>40</v>
      </c>
      <c r="G9" s="39"/>
      <c r="H9" s="36" t="s">
        <v>40</v>
      </c>
    </row>
    <row r="10" spans="2:12" s="4" customFormat="1" ht="28.5" customHeight="1">
      <c r="B10" s="12"/>
      <c r="C10" s="12"/>
      <c r="D10" s="23" t="s">
        <v>7</v>
      </c>
      <c r="E10" s="28"/>
      <c r="F10" s="36" t="s">
        <v>9</v>
      </c>
      <c r="G10" s="28"/>
      <c r="H10" s="36" t="s">
        <v>9</v>
      </c>
    </row>
    <row r="11" spans="2:12" s="4" customFormat="1" ht="28.5" customHeight="1">
      <c r="B11" s="13"/>
      <c r="C11" s="13"/>
      <c r="D11" s="23" t="s">
        <v>1</v>
      </c>
      <c r="E11" s="28"/>
      <c r="F11" s="36" t="s">
        <v>40</v>
      </c>
      <c r="G11" s="28"/>
      <c r="H11" s="36" t="s">
        <v>40</v>
      </c>
    </row>
    <row r="12" spans="2:12" s="4" customFormat="1" ht="28.5" customHeight="1">
      <c r="B12" s="10" t="s">
        <v>50</v>
      </c>
      <c r="C12" s="19" t="s">
        <v>48</v>
      </c>
      <c r="D12" s="24"/>
      <c r="E12" s="28"/>
      <c r="F12" s="36" t="s">
        <v>27</v>
      </c>
      <c r="G12" s="28"/>
      <c r="H12" s="36" t="s">
        <v>26</v>
      </c>
      <c r="K12" s="45"/>
      <c r="L12" s="45"/>
    </row>
    <row r="13" spans="2:12" s="4" customFormat="1" ht="24" customHeight="1">
      <c r="B13" s="11" t="s">
        <v>4</v>
      </c>
      <c r="C13" s="10" t="s">
        <v>49</v>
      </c>
      <c r="D13" s="10"/>
      <c r="E13" s="29">
        <v>0.41099999999999998</v>
      </c>
      <c r="F13" s="36" t="s">
        <v>22</v>
      </c>
      <c r="G13" s="40">
        <f>$E$13</f>
        <v>0.41099999999999998</v>
      </c>
      <c r="H13" s="36" t="s">
        <v>22</v>
      </c>
    </row>
    <row r="14" spans="2:12" s="4" customFormat="1" ht="24" customHeight="1">
      <c r="B14" s="12"/>
      <c r="C14" s="10" t="s">
        <v>51</v>
      </c>
      <c r="D14" s="10"/>
      <c r="E14" s="29">
        <v>2.23</v>
      </c>
      <c r="F14" s="36" t="s">
        <v>41</v>
      </c>
      <c r="G14" s="40">
        <f>$E$14</f>
        <v>2.23</v>
      </c>
      <c r="H14" s="36" t="s">
        <v>41</v>
      </c>
    </row>
    <row r="15" spans="2:12" s="4" customFormat="1" ht="24" customHeight="1">
      <c r="B15" s="12"/>
      <c r="C15" s="10" t="s">
        <v>17</v>
      </c>
      <c r="D15" s="10"/>
      <c r="E15" s="29">
        <v>2.99</v>
      </c>
      <c r="F15" s="36" t="s">
        <v>42</v>
      </c>
      <c r="G15" s="40">
        <f>$E$15</f>
        <v>2.99</v>
      </c>
      <c r="H15" s="36" t="s">
        <v>42</v>
      </c>
    </row>
    <row r="16" spans="2:12" s="4" customFormat="1" ht="24" customHeight="1">
      <c r="B16" s="12"/>
      <c r="C16" s="10" t="s">
        <v>5</v>
      </c>
      <c r="D16" s="10"/>
      <c r="E16" s="29">
        <v>6.52</v>
      </c>
      <c r="F16" s="36" t="s">
        <v>41</v>
      </c>
      <c r="G16" s="40">
        <f>$E$16</f>
        <v>6.52</v>
      </c>
      <c r="H16" s="36" t="s">
        <v>41</v>
      </c>
    </row>
    <row r="17" spans="1:12" s="4" customFormat="1" ht="24" customHeight="1">
      <c r="B17" s="13"/>
      <c r="C17" s="10" t="s">
        <v>14</v>
      </c>
      <c r="D17" s="10"/>
      <c r="E17" s="30">
        <v>2.5</v>
      </c>
      <c r="F17" s="36" t="s">
        <v>44</v>
      </c>
      <c r="G17" s="40">
        <f>$E$16</f>
        <v>6.52</v>
      </c>
      <c r="H17" s="36" t="s">
        <v>44</v>
      </c>
    </row>
    <row r="18" spans="1:12" s="4" customFormat="1" ht="33" customHeight="1">
      <c r="B18" s="14" t="s">
        <v>10</v>
      </c>
      <c r="C18" s="20"/>
      <c r="D18" s="25"/>
      <c r="E18" s="31">
        <f>'★関数用'!B26</f>
        <v>0</v>
      </c>
      <c r="F18" s="36" t="s">
        <v>47</v>
      </c>
      <c r="G18" s="41">
        <f>'★関数用'!C26</f>
        <v>0</v>
      </c>
      <c r="H18" s="36" t="s">
        <v>46</v>
      </c>
      <c r="I18" s="4" t="s">
        <v>58</v>
      </c>
    </row>
    <row r="19" spans="1:12" s="4" customFormat="1" ht="30.75" customHeight="1">
      <c r="B19" s="15" t="s">
        <v>52</v>
      </c>
      <c r="C19" s="21" t="s">
        <v>55</v>
      </c>
      <c r="D19" s="21"/>
      <c r="E19" s="32" t="str">
        <f>IF(OR(E18=0,G18=0),"黄色セルに数値を入力してください",((G18-E18)/E18)*100)</f>
        <v>黄色セルに数値を入力してください</v>
      </c>
      <c r="F19" s="37"/>
      <c r="G19" s="37"/>
      <c r="H19" s="43" t="s">
        <v>31</v>
      </c>
      <c r="I19" s="4" t="s">
        <v>16</v>
      </c>
    </row>
    <row r="20" spans="1:12" ht="14.55">
      <c r="B20" s="16" t="s">
        <v>30</v>
      </c>
      <c r="C20" s="16"/>
      <c r="D20" s="16"/>
      <c r="E20" s="16"/>
      <c r="F20" s="16"/>
      <c r="G20" s="16"/>
      <c r="H20" s="16"/>
      <c r="K20" s="45"/>
      <c r="L20" s="45"/>
    </row>
    <row r="21" spans="1:12">
      <c r="B21" s="16" t="s">
        <v>43</v>
      </c>
      <c r="C21" s="16"/>
      <c r="D21" s="16"/>
      <c r="E21" s="16"/>
      <c r="F21" s="16"/>
      <c r="G21" s="16"/>
      <c r="H21" s="16"/>
    </row>
    <row r="22" spans="1:12">
      <c r="B22" s="16" t="s">
        <v>28</v>
      </c>
      <c r="C22" s="16"/>
      <c r="D22" s="16"/>
      <c r="E22" s="16"/>
      <c r="F22" s="16"/>
      <c r="G22" s="16"/>
      <c r="H22" s="16"/>
    </row>
    <row r="23" spans="1:12" ht="32.450000000000003" customHeight="1">
      <c r="B23" s="16" t="str">
        <f>"※4　体積ベースで換算する場合は、1Nm３=2.18ｋｇであることから、2.18ｋｇ/Nm３×"&amp;E15&amp;"kg‐CO２/ｋｇ＝"&amp;ROUND(2.18*E15,2)&amp;"ｋｇ-ＣＯ2/Ｎｍ３を使用しています。"</f>
        <v>※4　体積ベースで換算する場合は、1Nm３=2.18ｋｇであることから、2.18ｋｇ/Nm３×2.99kg‐CO２/ｋｇ＝6.52ｋｇ-ＣＯ2/Ｎｍ３を使用しています。</v>
      </c>
      <c r="C23" s="16"/>
      <c r="D23" s="16"/>
      <c r="E23" s="16"/>
      <c r="F23" s="16"/>
      <c r="G23" s="16"/>
      <c r="H23" s="16"/>
    </row>
    <row r="24" spans="1:12" ht="14.25" customHeight="1">
      <c r="A24" s="5"/>
      <c r="B24" s="17" t="s">
        <v>39</v>
      </c>
      <c r="C24" s="17"/>
      <c r="D24" s="17"/>
      <c r="E24" s="17"/>
      <c r="F24" s="17"/>
      <c r="G24" s="17"/>
      <c r="H24" s="17"/>
      <c r="I24" s="5"/>
      <c r="J24" s="5"/>
    </row>
    <row r="25" spans="1:12">
      <c r="B25" s="5"/>
      <c r="C25" s="5"/>
      <c r="D25" s="5"/>
      <c r="E25" s="5"/>
      <c r="F25" s="5"/>
      <c r="G25" s="5"/>
      <c r="H25" s="5"/>
    </row>
  </sheetData>
  <mergeCells count="25">
    <mergeCell ref="F5:H5"/>
    <mergeCell ref="B6:D6"/>
    <mergeCell ref="E6:F6"/>
    <mergeCell ref="G6:H6"/>
    <mergeCell ref="B7:D7"/>
    <mergeCell ref="E7:F7"/>
    <mergeCell ref="G7:H7"/>
    <mergeCell ref="C8:D8"/>
    <mergeCell ref="C12:D12"/>
    <mergeCell ref="C13:D13"/>
    <mergeCell ref="C14:D14"/>
    <mergeCell ref="C15:D15"/>
    <mergeCell ref="C16:D16"/>
    <mergeCell ref="C17:D17"/>
    <mergeCell ref="B18:D18"/>
    <mergeCell ref="C19:D19"/>
    <mergeCell ref="E19:G19"/>
    <mergeCell ref="B20:H20"/>
    <mergeCell ref="B21:H21"/>
    <mergeCell ref="B22:H22"/>
    <mergeCell ref="B23:H23"/>
    <mergeCell ref="B24:H24"/>
    <mergeCell ref="B9:B11"/>
    <mergeCell ref="C9:C11"/>
    <mergeCell ref="B13:B17"/>
  </mergeCells>
  <phoneticPr fontId="2" type="Hiragana"/>
  <conditionalFormatting sqref="E19:G19">
    <cfRule type="containsText" dxfId="1" priority="1" text="黄色">
      <formula>NOT(ISERROR(SEARCH("黄色",E19)))</formula>
    </cfRule>
    <cfRule type="cellIs" dxfId="0" priority="2" operator="greaterThan">
      <formula>-29.9</formula>
    </cfRule>
  </conditionalFormatting>
  <dataValidations count="1">
    <dataValidation imeMode="disabled" allowBlank="1" showDropDown="0" showInputMessage="1" showErrorMessage="1" sqref="E8:E12 G8:G12"/>
  </dataValidations>
  <pageMargins left="0.7" right="0.7" top="0.75" bottom="0.75" header="0.3" footer="0.3"/>
  <pageSetup paperSize="9" scale="90"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★関数用</vt:lpstr>
      <vt:lpstr>給湯機器</vt:lpstr>
    </vt:vector>
  </TitlesOfParts>
  <Company>高知市役所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情報政策課</dc:creator>
  <cp:lastModifiedBy>Administrator</cp:lastModifiedBy>
  <cp:lastPrinted>2024-01-24T04:44:36Z</cp:lastPrinted>
  <dcterms:created xsi:type="dcterms:W3CDTF">2023-05-31T01:30:06Z</dcterms:created>
  <dcterms:modified xsi:type="dcterms:W3CDTF">2026-03-05T06:26:19Z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2026-03-05T06:26:19Z</vt:filetime>
  </property>
</Properties>
</file>